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ldot-my.sharepoint.com/personal/speignerr_dot_state_al_us/Documents/Desktop/"/>
    </mc:Choice>
  </mc:AlternateContent>
  <xr:revisionPtr revIDLastSave="51" documentId="8_{A1C46A04-3A89-4606-8F7A-FB7473929C55}" xr6:coauthVersionLast="47" xr6:coauthVersionMax="47" xr10:uidLastSave="{5BE4AB15-518A-492B-8774-200F46C74981}"/>
  <bookViews>
    <workbookView xWindow="-120" yWindow="-120" windowWidth="29040" windowHeight="15720" xr2:uid="{00000000-000D-0000-FFFF-FFFF00000000}"/>
  </bookViews>
  <sheets>
    <sheet name="MOWING" sheetId="1" r:id="rId1"/>
    <sheet name="LITTER PICKU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18" i="1"/>
  <c r="I61" i="2"/>
  <c r="I12" i="2"/>
  <c r="I13" i="2"/>
  <c r="I14" i="2"/>
  <c r="I15" i="2"/>
  <c r="I16" i="2"/>
  <c r="I17" i="2"/>
  <c r="I16" i="1"/>
  <c r="I32" i="1"/>
  <c r="I64" i="1" s="1"/>
  <c r="I42" i="1"/>
  <c r="I61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44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I35" i="1"/>
  <c r="I36" i="1"/>
  <c r="I37" i="1"/>
  <c r="I38" i="1"/>
  <c r="I39" i="1"/>
  <c r="I40" i="1"/>
  <c r="I41" i="1"/>
  <c r="I34" i="1"/>
  <c r="E34" i="1"/>
  <c r="E35" i="1"/>
  <c r="E36" i="1"/>
  <c r="E37" i="1"/>
  <c r="E38" i="1"/>
  <c r="E39" i="1"/>
  <c r="E40" i="1"/>
  <c r="E41" i="1"/>
  <c r="I102" i="2"/>
  <c r="I103" i="2"/>
  <c r="I104" i="2"/>
  <c r="I105" i="2"/>
  <c r="I106" i="2"/>
  <c r="I107" i="2"/>
  <c r="I108" i="2"/>
  <c r="I109" i="2"/>
  <c r="I110" i="2"/>
  <c r="I111" i="2"/>
  <c r="I112" i="2"/>
  <c r="I113" i="2"/>
  <c r="F101" i="2"/>
  <c r="I101" i="2" s="1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I114" i="2" s="1"/>
  <c r="F115" i="2"/>
  <c r="I115" i="2" s="1"/>
  <c r="F116" i="2"/>
  <c r="I116" i="2" s="1"/>
  <c r="F117" i="2"/>
  <c r="I117" i="2" s="1"/>
  <c r="F118" i="2"/>
  <c r="I118" i="2" s="1"/>
  <c r="F100" i="2"/>
  <c r="I100" i="2" s="1"/>
  <c r="I119" i="2" s="1"/>
  <c r="I82" i="2"/>
  <c r="I83" i="2"/>
  <c r="I84" i="2"/>
  <c r="I85" i="2"/>
  <c r="I86" i="2"/>
  <c r="I87" i="2"/>
  <c r="I88" i="2"/>
  <c r="I89" i="2"/>
  <c r="F97" i="2"/>
  <c r="I97" i="2" s="1"/>
  <c r="F96" i="2"/>
  <c r="I96" i="2" s="1"/>
  <c r="F95" i="2"/>
  <c r="I95" i="2" s="1"/>
  <c r="F94" i="2"/>
  <c r="I94" i="2" s="1"/>
  <c r="F93" i="2"/>
  <c r="I93" i="2" s="1"/>
  <c r="F92" i="2"/>
  <c r="I92" i="2" s="1"/>
  <c r="F91" i="2"/>
  <c r="I91" i="2" s="1"/>
  <c r="F90" i="2"/>
  <c r="I90" i="2" s="1"/>
  <c r="F89" i="2"/>
  <c r="F88" i="2"/>
  <c r="F87" i="2"/>
  <c r="F86" i="2"/>
  <c r="F85" i="2"/>
  <c r="F84" i="2"/>
  <c r="F83" i="2"/>
  <c r="F82" i="2"/>
  <c r="F81" i="2"/>
  <c r="I81" i="2" s="1"/>
  <c r="F80" i="2"/>
  <c r="I80" i="2" s="1"/>
  <c r="F79" i="2"/>
  <c r="I79" i="2" s="1"/>
  <c r="F75" i="2"/>
  <c r="I75" i="2" s="1"/>
  <c r="F76" i="2"/>
  <c r="I76" i="2" s="1"/>
  <c r="F77" i="2"/>
  <c r="I77" i="2" s="1"/>
  <c r="F70" i="2"/>
  <c r="I70" i="2" s="1"/>
  <c r="F71" i="2"/>
  <c r="I71" i="2" s="1"/>
  <c r="F72" i="2"/>
  <c r="I72" i="2" s="1"/>
  <c r="F73" i="2"/>
  <c r="I73" i="2" s="1"/>
  <c r="F74" i="2"/>
  <c r="I74" i="2" s="1"/>
  <c r="F78" i="2"/>
  <c r="I78" i="2" s="1"/>
  <c r="F69" i="2"/>
  <c r="I69" i="2" s="1"/>
  <c r="E31" i="1"/>
  <c r="E30" i="1"/>
  <c r="E29" i="1"/>
  <c r="E28" i="1"/>
  <c r="E27" i="1"/>
  <c r="E25" i="1"/>
  <c r="E24" i="1"/>
  <c r="E23" i="1"/>
  <c r="E22" i="1"/>
  <c r="E21" i="1"/>
  <c r="E20" i="1"/>
  <c r="E19" i="1"/>
  <c r="E18" i="1"/>
  <c r="F66" i="2"/>
  <c r="I66" i="2" s="1"/>
  <c r="F65" i="2"/>
  <c r="I65" i="2" s="1"/>
  <c r="F64" i="2"/>
  <c r="I64" i="2" s="1"/>
  <c r="F63" i="2"/>
  <c r="I63" i="2" s="1"/>
  <c r="F62" i="2"/>
  <c r="I62" i="2" s="1"/>
  <c r="F60" i="2"/>
  <c r="I60" i="2" s="1"/>
  <c r="F59" i="2"/>
  <c r="I59" i="2" s="1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I67" i="2" s="1"/>
  <c r="F50" i="2"/>
  <c r="I50" i="2" s="1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37" i="2"/>
  <c r="I37" i="2" s="1"/>
  <c r="F36" i="2"/>
  <c r="I36" i="2" s="1"/>
  <c r="F35" i="2"/>
  <c r="I35" i="2" s="1"/>
  <c r="F34" i="2"/>
  <c r="I34" i="2" s="1"/>
  <c r="F33" i="2"/>
  <c r="I33" i="2" s="1"/>
  <c r="F32" i="2"/>
  <c r="I32" i="2" s="1"/>
  <c r="F31" i="2"/>
  <c r="I31" i="2" s="1"/>
  <c r="F30" i="2"/>
  <c r="I30" i="2" s="1"/>
  <c r="F29" i="2"/>
  <c r="I29" i="2" s="1"/>
  <c r="F28" i="2"/>
  <c r="I28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1" i="2"/>
  <c r="I21" i="2" s="1"/>
  <c r="F20" i="2"/>
  <c r="I20" i="2" s="1"/>
  <c r="F19" i="2"/>
  <c r="I19" i="2" s="1"/>
  <c r="I51" i="2" s="1"/>
  <c r="I98" i="2" l="1"/>
  <c r="I122" i="2" s="1"/>
</calcChain>
</file>

<file path=xl/sharedStrings.xml><?xml version="1.0" encoding="utf-8"?>
<sst xmlns="http://schemas.openxmlformats.org/spreadsheetml/2006/main" count="661" uniqueCount="263">
  <si>
    <t>ROUTE</t>
  </si>
  <si>
    <t>COUNTY</t>
  </si>
  <si>
    <t>BEGIN MP</t>
  </si>
  <si>
    <t>END MP</t>
  </si>
  <si>
    <t>PROJECT LENGTH</t>
  </si>
  <si>
    <t>ACRES  CUT 1</t>
  </si>
  <si>
    <t>ACRES  CUT 2</t>
  </si>
  <si>
    <t>ACRES  CUT 3</t>
  </si>
  <si>
    <t>TOTAL  ACRES PER SEASON</t>
  </si>
  <si>
    <t>TYPE ROUTE</t>
  </si>
  <si>
    <t>SR-1</t>
  </si>
  <si>
    <t>HOUSTON</t>
  </si>
  <si>
    <t>NHS</t>
  </si>
  <si>
    <t>FLORIDA STATE LINE TO AL M.P. 10.85</t>
  </si>
  <si>
    <t>HOUSTON/HENRY</t>
  </si>
  <si>
    <t>US-431 FROM DOTHAN CITY LIMITS TO DISTRICT LINE.</t>
  </si>
  <si>
    <t>SR-12</t>
  </si>
  <si>
    <t>US 84 EAST, FROM DOTHAN CITY LIMIT TO GEORGIA LINE.</t>
  </si>
  <si>
    <t>SR-52</t>
  </si>
  <si>
    <t>HOUSTON (WEST)</t>
  </si>
  <si>
    <t>FROM THE GENEVA COUNTY LINE TO SR-210 (ROSS CLARK CIRCLE.</t>
  </si>
  <si>
    <t>HOUSTON (EAST)</t>
  </si>
  <si>
    <t>OSH</t>
  </si>
  <si>
    <t>FROM US-84 TO EAST OF COLUMBIA.</t>
  </si>
  <si>
    <t>SR-53</t>
  </si>
  <si>
    <t>COTTONWOOD RD. FROM THE FLORIDA LINE TO SR-210 (ROSS CLARK CIRCLE).</t>
  </si>
  <si>
    <t>SR-27</t>
  </si>
  <si>
    <t>HENRY</t>
  </si>
  <si>
    <t>FROM THE DALE COUNTY LINE TO US-431.</t>
  </si>
  <si>
    <t>SR-95</t>
  </si>
  <si>
    <t>FROM COLUMBIA TO THE DISTRICT LINE.</t>
  </si>
  <si>
    <t>SR-109</t>
  </si>
  <si>
    <t>FROM THE FLORIDA LINE TO US-231 SOUTH.</t>
  </si>
  <si>
    <t>SR-134</t>
  </si>
  <si>
    <t>FROM THE DALE COUNTY LINE TO SR-95.</t>
  </si>
  <si>
    <t>SR-173</t>
  </si>
  <si>
    <t>FROM US-431 TO SR-27.</t>
  </si>
  <si>
    <t>SR-605</t>
  </si>
  <si>
    <t>FROM US-231 SOUTH TO DALE COUNTY LINE.</t>
  </si>
  <si>
    <t>DESCRIPTION</t>
  </si>
  <si>
    <t>DISTRICT 71 MOWING</t>
  </si>
  <si>
    <t>DISTRICT 71 LITTER PICKUP</t>
  </si>
  <si>
    <t>ROUTES</t>
  </si>
  <si>
    <t>TYPE (LN)</t>
  </si>
  <si>
    <t xml:space="preserve">CLASS </t>
  </si>
  <si>
    <t>MP</t>
  </si>
  <si>
    <t>LENGTH (MILES)</t>
  </si>
  <si>
    <t>FREQUENCY</t>
  </si>
  <si>
    <t>NUMBER OF CYCLES</t>
  </si>
  <si>
    <t>ANNUAL MILES</t>
  </si>
  <si>
    <t>SR-1 (US-231 SOUTH)</t>
  </si>
  <si>
    <t>SR-1 (US-431)</t>
  </si>
  <si>
    <t>84 EAST</t>
  </si>
  <si>
    <t>SR-52 (WEST)</t>
  </si>
  <si>
    <t>SR-52 (EAST)</t>
  </si>
  <si>
    <t>QUARTERLY</t>
  </si>
  <si>
    <t xml:space="preserve">SR-53  </t>
  </si>
  <si>
    <t>DISTRICT 72 LITTER PICKUP</t>
  </si>
  <si>
    <t>From Covington/Coffee County Line to the intersection with SR-302 near New Brockton</t>
  </si>
  <si>
    <t>From the intersection with SR-302 near New Brockton to the intersection with SR-51</t>
  </si>
  <si>
    <t>From the Enterprise Bypass to the Dale County line</t>
  </si>
  <si>
    <t>Tri-annual</t>
  </si>
  <si>
    <t>SR-51</t>
  </si>
  <si>
    <t>From the florida State line to the intersection with SR-196</t>
  </si>
  <si>
    <t>From the Eastern intersection with SR-52 to the Geneva/Coffee County line</t>
  </si>
  <si>
    <t>From the Geneva/ Coffee County line to the Southern city limits of Enterprise</t>
  </si>
  <si>
    <t>From the North city limits of Enterprise to the Dale County line</t>
  </si>
  <si>
    <t>From Enterprise city limits to the Dale County line</t>
  </si>
  <si>
    <t>From the Covington/Coffee county line to the Coffee/Geneva county line</t>
  </si>
  <si>
    <t>From the Coffee/Geneva county line to the intersection with Geneva county road 17 in Samson</t>
  </si>
  <si>
    <t>From Samson to the intersection with SR-196 in Geneva</t>
  </si>
  <si>
    <t>From the Eastern intersection of SR-52 and SR-27 to the Eastern city limits of Geneva</t>
  </si>
  <si>
    <t>SR-54</t>
  </si>
  <si>
    <t>From the Covington county line to the intersection with SR-52</t>
  </si>
  <si>
    <t>SR-85</t>
  </si>
  <si>
    <t>From the intersection with SR-27 to the intersection with SR-167</t>
  </si>
  <si>
    <t>SR-87</t>
  </si>
  <si>
    <t>From the Florida State line to the curb section in Samson</t>
  </si>
  <si>
    <t>From the nNorth end of the curb section in Samson to the Coffee county line</t>
  </si>
  <si>
    <t>From the Geneva/Coffee county line to the intersection with SR-12</t>
  </si>
  <si>
    <t>From the North intersection with the Elba Bypass to the Pike County line</t>
  </si>
  <si>
    <t>SR-122</t>
  </si>
  <si>
    <t>From the New Brockton Elementary school to the intersection with SR-51</t>
  </si>
  <si>
    <t>SR-125</t>
  </si>
  <si>
    <t>From the Elba Bypass to the Pkie county line</t>
  </si>
  <si>
    <t>From the Covington county line to the Enterprise Bypass</t>
  </si>
  <si>
    <t>SR-141</t>
  </si>
  <si>
    <t>From the intersection with SR-189 to the Crenshaw county line</t>
  </si>
  <si>
    <t>SR-153</t>
  </si>
  <si>
    <t>From the Florida State line to the intersection with SR-52</t>
  </si>
  <si>
    <t>SR-166</t>
  </si>
  <si>
    <t>From the intersection with SR-141 to the intersection with SR-12</t>
  </si>
  <si>
    <t>SR-167</t>
  </si>
  <si>
    <t xml:space="preserve">From the Geneva/Dale county line to the Dale/Coffee county line </t>
  </si>
  <si>
    <t>From the Dale/Coffee county line to the intersection with SR-92</t>
  </si>
  <si>
    <t>From the North intersection with the Enterprise Bypass to the Pike county line</t>
  </si>
  <si>
    <t>SR-189</t>
  </si>
  <si>
    <t>From the intersection with SR-52 in Kinston to the intersection with SR-12</t>
  </si>
  <si>
    <t>From the end of the 4 lane North of the Elba Bypass to the Crenshaw county line</t>
  </si>
  <si>
    <t>SR-248</t>
  </si>
  <si>
    <t>From the end of the 5 lane to the Dale county line</t>
  </si>
  <si>
    <t>From the Coffee/Dale county line to the Fort Rucker Gate</t>
  </si>
  <si>
    <t>SR-302</t>
  </si>
  <si>
    <t>From SR-12 to the intersection with SR-122</t>
  </si>
  <si>
    <t>AL9/US331</t>
  </si>
  <si>
    <t>Crenshaw</t>
  </si>
  <si>
    <t>Covington</t>
  </si>
  <si>
    <t>AL189</t>
  </si>
  <si>
    <t>OHS</t>
  </si>
  <si>
    <t>AL141</t>
  </si>
  <si>
    <t>AL9/US331 (Opp Bypass)</t>
  </si>
  <si>
    <t>AL12/US84</t>
  </si>
  <si>
    <t>AL134</t>
  </si>
  <si>
    <t>AL52</t>
  </si>
  <si>
    <t>*648.923</t>
  </si>
  <si>
    <t>AL12/US84 (Andalusia Bypass)</t>
  </si>
  <si>
    <t>AL15/US29</t>
  </si>
  <si>
    <t>AL55 (Andalusia Bypass)</t>
  </si>
  <si>
    <t>AL55</t>
  </si>
  <si>
    <t>DISTRICT 73 LITTER PICKUP</t>
  </si>
  <si>
    <t>DISTRICT 73 MOWING</t>
  </si>
  <si>
    <t>DISTRICT 75 LITTER PICKUP</t>
  </si>
  <si>
    <t>AL 10</t>
  </si>
  <si>
    <t>AL 53</t>
  </si>
  <si>
    <t>AL 9</t>
  </si>
  <si>
    <t>Bi-monthly</t>
  </si>
  <si>
    <t>OVERPASS BRIDGE IN TROY TO INTERSECTION OF AL 87</t>
  </si>
  <si>
    <t xml:space="preserve">BEGINNING OF DIVIDED 4-IN SECTION IN BRUNDIDGE TO SIGNAL INTER. OF AL 10 &amp; AL 53 IN BRUNDIDGE </t>
  </si>
  <si>
    <t xml:space="preserve">END OF DIVIDED 4-IN SECTION IN BRUNDIDGE TO INTERSECTION OF AL 10 IN BRUNDIDGE </t>
  </si>
  <si>
    <t>OVERPASS BRIDGE IN TROY TO THE MONTGOMERY CO LINE</t>
  </si>
  <si>
    <t xml:space="preserve">BEGIN AT DIVIDED 4-IN SECTION N OF BRANTLEY TO BEGIN OF UNDIVIDED 4-IN SECTION IN LUVERNE </t>
  </si>
  <si>
    <t>INTERSECTION AT FRANKLIN DR IN TROY TO BEGIN OF DIVIDED 4-IN SECTION IN BRUNDIDGE</t>
  </si>
  <si>
    <t xml:space="preserve">END OF DIVIDED 4-IN SECTION IN BRUNDIDGE TO COFFEE CO LINE </t>
  </si>
  <si>
    <t>FROM COFFEE CO LINE TO DALE CO LINE</t>
  </si>
  <si>
    <t>FROM S TOWN LIMITS OF BRANTLEY NORTH TO CEMETERY RD</t>
  </si>
  <si>
    <t xml:space="preserve">FROM SASSER STREET TO THE BEGINNING OF THE DIVIDED 4-IN SECTION </t>
  </si>
  <si>
    <t>AL9</t>
  </si>
  <si>
    <t>AL 87</t>
  </si>
  <si>
    <t>AL 167</t>
  </si>
  <si>
    <t>AL 15</t>
  </si>
  <si>
    <t>AL 93</t>
  </si>
  <si>
    <t>AL 97</t>
  </si>
  <si>
    <t>AL 125</t>
  </si>
  <si>
    <t>AL 130</t>
  </si>
  <si>
    <t>AL 201</t>
  </si>
  <si>
    <t>AL 223</t>
  </si>
  <si>
    <t>BEGINNING OF DIVIDED 4-IN SECTION N TO GLENWOOD RD</t>
  </si>
  <si>
    <t xml:space="preserve">BEGINNING OF 4-IN SECTION NEAR PATSALIGA BRIDGE TO NORTH INTERSECTION OF AL 10 </t>
  </si>
  <si>
    <t>INTERSECTION OF AL 10 NORTH TO MONTGOMERY CO LINE</t>
  </si>
  <si>
    <t>FROM COFFEE CO LINE NORTH TO BEGINNING OF 4-IN SECTION</t>
  </si>
  <si>
    <t xml:space="preserve">FROM COFFEE CO LINE NORTH TO INTERSECTION OF AL 87 IN SPRINGHILL </t>
  </si>
  <si>
    <t>FROM BUTLER CO LINE EAST TO INTERSECTION OF AL 9</t>
  </si>
  <si>
    <t xml:space="preserve">FROM BEGINNING OS 2-IN SECTION IN LUVERNE TO THE END OF UNDIVIDED 4-IN SECTION </t>
  </si>
  <si>
    <t>END OF THE 4-IN SECTION TO THE PIKE CO LINE</t>
  </si>
  <si>
    <t xml:space="preserve">CRENSHAW CO LINE TO INTERSECTION OF AL 53 (US 231) OVERPASS BRIDGE IN TROY </t>
  </si>
  <si>
    <t>EAST OF BRUNDIDGE TO THE BARBOUR CO LINE AT PEA RIVER</t>
  </si>
  <si>
    <t xml:space="preserve">FROM PIKE CO LINE AT PEA RIVER TO DISTRICT LINE AT CLIO CITY LIMITS </t>
  </si>
  <si>
    <t xml:space="preserve">INTERSECTION OF GIBBS ST IN TROY NORTH TO THE BULLOCK CO LINE </t>
  </si>
  <si>
    <t xml:space="preserve">FROM BRUNDIDGE CEMETERY TO INTERSECTION OF AL 15 IN BANKS </t>
  </si>
  <si>
    <t xml:space="preserve">INTERSECTION OF AL 9 IN HIGHLAND HOME NORTH TO MONTGOMERY CO LINE </t>
  </si>
  <si>
    <t>COFFEE CO LINE TO INTERSECTION OF AL 53 (US 231)</t>
  </si>
  <si>
    <t xml:space="preserve">INTERSECTION OF AL 15 (US 29) TO BARBOUR CO LINE AT PEA RIVER </t>
  </si>
  <si>
    <t>FROM PIKE CO LINE AT PEA RIVER TO DISTRICT LINE</t>
  </si>
  <si>
    <t>INTERSECTION OF AL 15 (US 29) TO BULLOCK CO LINE</t>
  </si>
  <si>
    <t>FROM AL 93 TO AL 15 (US 29)</t>
  </si>
  <si>
    <t xml:space="preserve">ROUSSEAU IN ANDALUSIA TO INTERSECTION OF US 331 IN OPP </t>
  </si>
  <si>
    <t>N INTERSECTION OF US 331 IN OPP TO COFFEE CO LINE</t>
  </si>
  <si>
    <t>S INTERSECTION OF US 84 TO END OF 4 LANE (OPP BYPASS)</t>
  </si>
  <si>
    <t>END OF 4 LANE IN OPP TO CRENSHAW CO LINE</t>
  </si>
  <si>
    <t>COVINGTON CO LINE TO BRANTLEY CITY LIMIT</t>
  </si>
  <si>
    <t>CONECUH CO LINE TO INTERSECTION OF AL 55</t>
  </si>
  <si>
    <t xml:space="preserve">INTERSECTION OF AL 55 IN RIVER FALLS TO INTERSECTION OF ROUSSEAU ST </t>
  </si>
  <si>
    <t>INTERSECTION OF AL 15 TO INTERSECTION OF US 84</t>
  </si>
  <si>
    <t>INTERSECTION OF US 84 IN RIVER FALLS TO BUTLER CO LINE</t>
  </si>
  <si>
    <t>INTERSECTION OF US 331 TO COFFEE CO LINE</t>
  </si>
  <si>
    <t>US 431 DOTHAN CITY LIMITS TO M.P. 39.49 IN HENRY CO</t>
  </si>
  <si>
    <t>US 84 FROM DOTHAN CITY LIMIT TO GEORGIA LINE</t>
  </si>
  <si>
    <t>FROM GENEVA CO LINE TO SR-210 (ROSS CLARK CIRCLE)</t>
  </si>
  <si>
    <t>FROM US 84 (ROSS CLARK CIRCLE) TO AL STATE LINE</t>
  </si>
  <si>
    <t xml:space="preserve">COTTONWOOD RD FROM THE FLORIDA LINE TO SR-210 (ROSS CLARK CIRCLE) </t>
  </si>
  <si>
    <t>FROM THE DALE CO LINE TO US 431</t>
  </si>
  <si>
    <t xml:space="preserve">FROM INTERSECTION OF SR-52E &amp; SR-95 TO S CITY LIMITS OF ABBEVILLE </t>
  </si>
  <si>
    <t>FROM THE FL LINE TO SR-1 (US231 S)</t>
  </si>
  <si>
    <t>FROM THE DALE CO LINE TO SR-95</t>
  </si>
  <si>
    <t>FROM US 431 TO SR-27</t>
  </si>
  <si>
    <t>FROM US 231S TO THE DALE CO LINE</t>
  </si>
  <si>
    <t>DISTRICT 76 LITTER PICKUP</t>
  </si>
  <si>
    <t>US 431</t>
  </si>
  <si>
    <t>SR 95</t>
  </si>
  <si>
    <t>SR 131</t>
  </si>
  <si>
    <t>SR 30</t>
  </si>
  <si>
    <t>SR 51</t>
  </si>
  <si>
    <t>SR 165</t>
  </si>
  <si>
    <t>SR 82</t>
  </si>
  <si>
    <t>SR 10</t>
  </si>
  <si>
    <t>SR 285</t>
  </si>
  <si>
    <t>Quarterly</t>
  </si>
  <si>
    <t>Semi-annual</t>
  </si>
  <si>
    <t xml:space="preserve">FROM HOUSTON/BARBOUR DISTRICT LINE TO MP 45.6 NEAR HENRY CO </t>
  </si>
  <si>
    <t>FROM MP 45.6 TO HENRY/BARBOUR CO LINE</t>
  </si>
  <si>
    <t>FROM HENRY/BARBOUR CO LINE TO NORTH SR 94 MP 60.00</t>
  </si>
  <si>
    <t>NEAR GAMAGE RD TO RUSSELL/BARBOUR CO LINE MP 79.68</t>
  </si>
  <si>
    <t>FROM ABBEVILLE MUNICIPAL AIRPORT TO MP 61.522</t>
  </si>
  <si>
    <t>FROM WHITE OAK CREEK TO MP 63.3 AT JUNCTION 431</t>
  </si>
  <si>
    <t>FROM JUNCTION OF SR 10 TO NEAR CO RD 67 AT MP 16</t>
  </si>
  <si>
    <t>FROM CO RD 36 TO MP 27</t>
  </si>
  <si>
    <t>FROM MP 3.5 TO NEAR COTTON HILL ROAD MP 16</t>
  </si>
  <si>
    <t xml:space="preserve">FROM DALE/BARBOUR CO LINE TO MP 33.00 NEAR CO RD 15 IN CLIO </t>
  </si>
  <si>
    <t>FROM MP 35.00 TO MP 39.00</t>
  </si>
  <si>
    <t>PASS NEW BETHEL CHURCH TO MP 48.5 NEAR SR 30</t>
  </si>
  <si>
    <t>NEAR SR 239 TO MP 59.155 AT BARBOUR/BULLOCK CO LINE</t>
  </si>
  <si>
    <t>FROM JUNCTION 431 TO MP 5.5 AT BARBOUR/RUSSELL CO LINE</t>
  </si>
  <si>
    <t xml:space="preserve">FROM BULLOCK/BARBOUR DISTRICT LINE TO MP 237.764 AT HIGHWAY 431 </t>
  </si>
  <si>
    <t>FROM MP 193.4 TO MP 406.3 AT BARBOUR/HENRY CO LINE</t>
  </si>
  <si>
    <t xml:space="preserve">FROM BARBOUR/HENRY CO LINE TO MP 214.9 AT JUNCTION HIGHWAY 431 </t>
  </si>
  <si>
    <t>NEAR BETTY STREET TO MP 230.7 AT GEORGIA STATE LINE</t>
  </si>
  <si>
    <t>FROM STATE ROUTE 165 TO MP 165 TO MP 0.00 AT STATE PARK</t>
  </si>
  <si>
    <t xml:space="preserve">CONECUH CO LINE TO INTERSECTION OF AL-55 IN RIVER FALLS </t>
  </si>
  <si>
    <t xml:space="preserve">INTERSECTION OF AL-55 IN RIVER FALLS TO ROUSSEAU ST IN ANDALUSIA </t>
  </si>
  <si>
    <t xml:space="preserve">ROUSSEAU ST IN ANDALUSIA TO INTERSECTION OF US 331 IN OPP </t>
  </si>
  <si>
    <t>INSTERSECTION OF US 331 TO COFFEE CO LINE</t>
  </si>
  <si>
    <t>INTERSECTION OF US 84 TO END OF FOUR LANE</t>
  </si>
  <si>
    <t xml:space="preserve">INTERSECTION OF US 84 IN RIVER FALLS TO BUTLER CO LINE </t>
  </si>
  <si>
    <t xml:space="preserve">INTERSECTION OF AL 9 IN HIGHLAND HOME TO MONTGOMERY CO </t>
  </si>
  <si>
    <t>BUTLER CO LINE TO INTERSECTION OF AL 9</t>
  </si>
  <si>
    <t xml:space="preserve">N LUVERNE TO MONTGOMERY CO LINE NEAR HIGHLAND HOME </t>
  </si>
  <si>
    <t>MP 51.523 IN LUVERNE TO MP 54.7 IN LUVERNE</t>
  </si>
  <si>
    <t xml:space="preserve">MP 46.376 N OF BRANTLEY TO MP 51.523 S OF LUVERNE </t>
  </si>
  <si>
    <t>MP 45.400 IN BRANTLEY TO MP 46.376 IN BRANTLEY</t>
  </si>
  <si>
    <t xml:space="preserve">MP 43.360 DISTRICT LINE TO MP 44.275 SOUTH OF BRANTLEY </t>
  </si>
  <si>
    <t xml:space="preserve">INTERSECTION OF AL 9 IN BRANTLEY SOUTH TO THE DISTRICT LINE </t>
  </si>
  <si>
    <t>DISTRICT 76 MOWING</t>
  </si>
  <si>
    <t>SR 105</t>
  </si>
  <si>
    <t>SR 130</t>
  </si>
  <si>
    <t>SR 198</t>
  </si>
  <si>
    <t>SR 239</t>
  </si>
  <si>
    <t>Barbour</t>
  </si>
  <si>
    <t>Henry</t>
  </si>
  <si>
    <t>Barbour/Henry</t>
  </si>
  <si>
    <t>Henry/Barbour</t>
  </si>
  <si>
    <t>SR 6</t>
  </si>
  <si>
    <t xml:space="preserve">FROM BULLOCK/BARBOUR COUNTYLINE TO SR 1 (431) EUFAULA </t>
  </si>
  <si>
    <t>FROM SR 51 IN CLAYTON TO SR 1 (431) EUFAULA</t>
  </si>
  <si>
    <t>FROM SR 10 CLIO TO BAKER HILL SOUTH CITY LIMIT</t>
  </si>
  <si>
    <t>FROM BAKER HILL NORTH CITY TO SR 1 (431)</t>
  </si>
  <si>
    <t xml:space="preserve">FROM 71/76 DISTRICT LINE TO BEGINNING OF CURB STATION </t>
  </si>
  <si>
    <t xml:space="preserve">FROM ABBEVILLE NORTH CITY LIMITS TO SR 1 (431) EUFAULA </t>
  </si>
  <si>
    <t xml:space="preserve">FROM 75/76 DISTRICT LINE TO THE BEGINNING OF CURB SECTION WEST OF CLIO </t>
  </si>
  <si>
    <t xml:space="preserve">FROM THE END OF CURB SECTION ON EAST OF CLIO TO MP 199.8 IN BLUE SPRINGS </t>
  </si>
  <si>
    <t xml:space="preserve">BEGIN AT THE EAST OF THE CHOCTAHATCHEE RIVER BRIDGE TO SR 1 (431) ABBEVILLE </t>
  </si>
  <si>
    <t xml:space="preserve">BEGIN AT EAST END OF VANN MILL CREEK TO THE WEST END OF BRIDGE AT AL/GA STATE LINE </t>
  </si>
  <si>
    <t>BEGIN @ DALE/BARBOUR CO LINE TO SR 10</t>
  </si>
  <si>
    <t>FROM THE DALE/BARBOUR CO LINE TO THE BEGINNING OF THE CURB SECTION SOUTH IN CLIO</t>
  </si>
  <si>
    <t xml:space="preserve">FROM THE N END OF THE CURB SECTION N OF CLIO TO N END THE R/R OVERPASS BRIDGE IN LOUISVILLE </t>
  </si>
  <si>
    <t xml:space="preserve">BEGIN NEAR NEW BETHEL CHURCH N OF LOUISVILLE TO BARBOUR/BULLOCK CO LINE </t>
  </si>
  <si>
    <t xml:space="preserve">BEING AT THE 75/76 DISTRICT LINE ON SR 130 CONTINUE TO SR 51 </t>
  </si>
  <si>
    <t>FROM 0.80 MILE TO SR 30</t>
  </si>
  <si>
    <t xml:space="preserve">BEGIN AT MP 2.00 AND CONTINUE TO PEA RIVER BRIDGE </t>
  </si>
  <si>
    <t>TOTAL</t>
  </si>
  <si>
    <t>TROY AREA TOTAL</t>
  </si>
  <si>
    <t>ACRES</t>
  </si>
  <si>
    <t>MILES</t>
  </si>
  <si>
    <t>DISTRICT 75 MOWING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</si>
</sst>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0" xfId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4"/>
  <sheetViews>
    <sheetView tabSelected="1" workbookViewId="0">
      <selection activeCell="I61" sqref="I61"/>
    </sheetView>
  </sheetViews>
  <sheetFormatPr defaultRowHeight="15" x14ac:dyDescent="0.25"/>
  <cols>
    <col min="1" max="1" width="27.85546875" bestFit="1" customWidth="1"/>
    <col min="2" max="2" width="16.7109375" bestFit="1" customWidth="1"/>
    <col min="3" max="3" width="9.7109375" bestFit="1" customWidth="1"/>
    <col min="4" max="4" width="8.5703125" bestFit="1" customWidth="1"/>
    <col min="5" max="5" width="16" bestFit="1" customWidth="1"/>
    <col min="6" max="8" width="12.28515625" bestFit="1" customWidth="1"/>
    <col min="9" max="9" width="24.7109375" bestFit="1" customWidth="1"/>
    <col min="10" max="10" width="11.42578125" bestFit="1" customWidth="1"/>
    <col min="11" max="11" width="93.42578125" bestFit="1" customWidth="1"/>
  </cols>
  <sheetData>
    <row r="2" spans="1:11" x14ac:dyDescent="0.25">
      <c r="A2" t="s">
        <v>40</v>
      </c>
    </row>
    <row r="3" spans="1:11" x14ac:dyDescent="0.25">
      <c r="A3" t="s">
        <v>0</v>
      </c>
      <c r="B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39</v>
      </c>
    </row>
    <row r="4" spans="1:11" x14ac:dyDescent="0.25">
      <c r="A4" t="s">
        <v>10</v>
      </c>
      <c r="B4" t="s">
        <v>11</v>
      </c>
      <c r="C4">
        <v>0</v>
      </c>
      <c r="D4">
        <v>10.85</v>
      </c>
      <c r="E4">
        <v>10.85</v>
      </c>
      <c r="F4">
        <v>176</v>
      </c>
      <c r="G4">
        <v>176</v>
      </c>
      <c r="H4">
        <v>176</v>
      </c>
      <c r="I4">
        <v>528</v>
      </c>
      <c r="J4" t="s">
        <v>12</v>
      </c>
      <c r="K4" t="s">
        <v>13</v>
      </c>
    </row>
    <row r="5" spans="1:11" x14ac:dyDescent="0.25">
      <c r="A5" t="s">
        <v>10</v>
      </c>
      <c r="B5" t="s">
        <v>14</v>
      </c>
      <c r="C5">
        <v>20.68</v>
      </c>
      <c r="D5">
        <v>39.49</v>
      </c>
      <c r="E5">
        <v>18.809999999999999</v>
      </c>
      <c r="F5">
        <v>306</v>
      </c>
      <c r="G5">
        <v>306</v>
      </c>
      <c r="H5">
        <v>306</v>
      </c>
      <c r="I5">
        <v>918</v>
      </c>
      <c r="J5" t="s">
        <v>12</v>
      </c>
      <c r="K5" t="s">
        <v>15</v>
      </c>
    </row>
    <row r="6" spans="1:11" x14ac:dyDescent="0.25">
      <c r="A6" t="s">
        <v>16</v>
      </c>
      <c r="B6" t="s">
        <v>11</v>
      </c>
      <c r="C6">
        <v>214.14</v>
      </c>
      <c r="D6">
        <v>231.68</v>
      </c>
      <c r="E6">
        <v>17.54</v>
      </c>
      <c r="F6">
        <v>285</v>
      </c>
      <c r="G6">
        <v>285</v>
      </c>
      <c r="H6">
        <v>285</v>
      </c>
      <c r="I6">
        <v>855</v>
      </c>
      <c r="J6" t="s">
        <v>12</v>
      </c>
      <c r="K6" t="s">
        <v>17</v>
      </c>
    </row>
    <row r="7" spans="1:11" x14ac:dyDescent="0.25">
      <c r="A7" t="s">
        <v>18</v>
      </c>
      <c r="B7" t="s">
        <v>19</v>
      </c>
      <c r="C7">
        <v>56.3</v>
      </c>
      <c r="D7">
        <v>60.87</v>
      </c>
      <c r="E7">
        <v>4.57</v>
      </c>
      <c r="F7">
        <v>52</v>
      </c>
      <c r="G7">
        <v>52</v>
      </c>
      <c r="H7">
        <v>52</v>
      </c>
      <c r="I7">
        <v>156</v>
      </c>
      <c r="J7" t="s">
        <v>12</v>
      </c>
      <c r="K7" t="s">
        <v>20</v>
      </c>
    </row>
    <row r="8" spans="1:11" x14ac:dyDescent="0.25">
      <c r="A8" t="s">
        <v>18</v>
      </c>
      <c r="B8" t="s">
        <v>21</v>
      </c>
      <c r="C8">
        <v>65.739999999999995</v>
      </c>
      <c r="D8">
        <v>82.67</v>
      </c>
      <c r="E8">
        <v>16.93</v>
      </c>
      <c r="F8">
        <v>107</v>
      </c>
      <c r="G8">
        <v>107</v>
      </c>
      <c r="H8">
        <v>107</v>
      </c>
      <c r="I8">
        <v>321</v>
      </c>
      <c r="J8" t="s">
        <v>22</v>
      </c>
      <c r="K8" t="s">
        <v>23</v>
      </c>
    </row>
    <row r="9" spans="1:11" x14ac:dyDescent="0.25">
      <c r="A9" t="s">
        <v>24</v>
      </c>
      <c r="B9" t="s">
        <v>11</v>
      </c>
      <c r="C9">
        <v>0</v>
      </c>
      <c r="D9">
        <v>18</v>
      </c>
      <c r="E9">
        <v>18</v>
      </c>
      <c r="F9">
        <v>113</v>
      </c>
      <c r="G9">
        <v>113</v>
      </c>
      <c r="H9">
        <v>113</v>
      </c>
      <c r="I9">
        <v>339</v>
      </c>
      <c r="J9" t="s">
        <v>22</v>
      </c>
      <c r="K9" t="s">
        <v>25</v>
      </c>
    </row>
    <row r="10" spans="1:11" x14ac:dyDescent="0.25">
      <c r="A10" t="s">
        <v>26</v>
      </c>
      <c r="B10" t="s">
        <v>27</v>
      </c>
      <c r="C10">
        <v>64.5</v>
      </c>
      <c r="D10">
        <v>73.7</v>
      </c>
      <c r="E10">
        <v>9.1999999999999993</v>
      </c>
      <c r="F10">
        <v>58</v>
      </c>
      <c r="G10">
        <v>58</v>
      </c>
      <c r="H10">
        <v>58</v>
      </c>
      <c r="I10">
        <v>174</v>
      </c>
      <c r="J10" t="s">
        <v>22</v>
      </c>
      <c r="K10" t="s">
        <v>28</v>
      </c>
    </row>
    <row r="11" spans="1:11" x14ac:dyDescent="0.25">
      <c r="A11" t="s">
        <v>29</v>
      </c>
      <c r="B11" t="s">
        <v>14</v>
      </c>
      <c r="C11">
        <v>24.3</v>
      </c>
      <c r="D11">
        <v>42</v>
      </c>
      <c r="E11">
        <v>17.7</v>
      </c>
      <c r="F11">
        <v>112</v>
      </c>
      <c r="G11">
        <v>112</v>
      </c>
      <c r="H11">
        <v>112</v>
      </c>
      <c r="I11">
        <v>336</v>
      </c>
      <c r="J11" t="s">
        <v>22</v>
      </c>
      <c r="K11" t="s">
        <v>30</v>
      </c>
    </row>
    <row r="12" spans="1:11" x14ac:dyDescent="0.25">
      <c r="A12" t="s">
        <v>31</v>
      </c>
      <c r="B12" t="s">
        <v>11</v>
      </c>
      <c r="C12">
        <v>0</v>
      </c>
      <c r="D12">
        <v>9.9</v>
      </c>
      <c r="E12">
        <v>9.9</v>
      </c>
      <c r="F12">
        <v>38</v>
      </c>
      <c r="G12">
        <v>38</v>
      </c>
      <c r="H12">
        <v>38</v>
      </c>
      <c r="I12">
        <v>114</v>
      </c>
      <c r="J12" t="s">
        <v>22</v>
      </c>
      <c r="K12" t="s">
        <v>32</v>
      </c>
    </row>
    <row r="13" spans="1:11" x14ac:dyDescent="0.25">
      <c r="A13" t="s">
        <v>33</v>
      </c>
      <c r="B13" t="s">
        <v>27</v>
      </c>
      <c r="C13">
        <v>56.1</v>
      </c>
      <c r="D13">
        <v>76</v>
      </c>
      <c r="E13">
        <v>19.899999999999999</v>
      </c>
      <c r="F13">
        <v>80</v>
      </c>
      <c r="G13">
        <v>80</v>
      </c>
      <c r="H13">
        <v>80</v>
      </c>
      <c r="I13">
        <v>240</v>
      </c>
      <c r="J13" t="s">
        <v>22</v>
      </c>
      <c r="K13" t="s">
        <v>34</v>
      </c>
    </row>
    <row r="14" spans="1:11" x14ac:dyDescent="0.25">
      <c r="A14" t="s">
        <v>35</v>
      </c>
      <c r="B14" t="s">
        <v>27</v>
      </c>
      <c r="C14">
        <v>0</v>
      </c>
      <c r="D14">
        <v>14.4</v>
      </c>
      <c r="E14">
        <v>14.4</v>
      </c>
      <c r="F14">
        <v>56</v>
      </c>
      <c r="G14">
        <v>56</v>
      </c>
      <c r="H14">
        <v>56</v>
      </c>
      <c r="I14">
        <v>168</v>
      </c>
      <c r="J14" t="s">
        <v>22</v>
      </c>
      <c r="K14" t="s">
        <v>36</v>
      </c>
    </row>
    <row r="15" spans="1:11" x14ac:dyDescent="0.25">
      <c r="A15" t="s">
        <v>37</v>
      </c>
      <c r="B15" t="s">
        <v>11</v>
      </c>
      <c r="C15">
        <v>0</v>
      </c>
      <c r="D15">
        <v>21.6</v>
      </c>
      <c r="E15">
        <v>21.6</v>
      </c>
      <c r="F15">
        <v>84</v>
      </c>
      <c r="G15">
        <v>84</v>
      </c>
      <c r="H15">
        <v>84</v>
      </c>
      <c r="I15">
        <v>252</v>
      </c>
      <c r="J15" t="s">
        <v>22</v>
      </c>
      <c r="K15" t="s">
        <v>38</v>
      </c>
    </row>
    <row r="16" spans="1:11" x14ac:dyDescent="0.25">
      <c r="H16" s="4" t="s">
        <v>258</v>
      </c>
      <c r="I16" s="4">
        <f>SUM(I4:I15)</f>
        <v>4401</v>
      </c>
    </row>
    <row r="17" spans="1:11" x14ac:dyDescent="0.25">
      <c r="A17" t="s">
        <v>120</v>
      </c>
    </row>
    <row r="18" spans="1:11" x14ac:dyDescent="0.25">
      <c r="A18" t="s">
        <v>104</v>
      </c>
      <c r="B18" t="s">
        <v>105</v>
      </c>
      <c r="C18">
        <v>33.689</v>
      </c>
      <c r="D18">
        <v>43.354999999999997</v>
      </c>
      <c r="E18">
        <f>D18-C18</f>
        <v>9.6659999999999968</v>
      </c>
      <c r="F18">
        <v>66.63</v>
      </c>
      <c r="G18">
        <v>66.63</v>
      </c>
      <c r="I18">
        <f>F18+G18+H18</f>
        <v>133.26</v>
      </c>
      <c r="J18" t="s">
        <v>12</v>
      </c>
      <c r="K18" s="2">
        <v>2</v>
      </c>
    </row>
    <row r="19" spans="1:11" x14ac:dyDescent="0.25">
      <c r="A19" t="s">
        <v>104</v>
      </c>
      <c r="B19" t="s">
        <v>106</v>
      </c>
      <c r="C19">
        <v>24.94</v>
      </c>
      <c r="D19">
        <v>33.689</v>
      </c>
      <c r="E19">
        <f>D19-C19</f>
        <v>8.7489999999999988</v>
      </c>
      <c r="F19">
        <v>40.24</v>
      </c>
      <c r="G19">
        <v>40.24</v>
      </c>
      <c r="I19">
        <f t="shared" ref="I19:I31" si="0">F19+G19+H19</f>
        <v>80.48</v>
      </c>
      <c r="J19" t="s">
        <v>12</v>
      </c>
      <c r="K19" s="2">
        <v>2</v>
      </c>
    </row>
    <row r="20" spans="1:11" x14ac:dyDescent="0.25">
      <c r="A20" t="s">
        <v>107</v>
      </c>
      <c r="B20" t="s">
        <v>105</v>
      </c>
      <c r="C20">
        <v>28.489000000000001</v>
      </c>
      <c r="D20">
        <v>32.883000000000003</v>
      </c>
      <c r="E20">
        <f t="shared" ref="E20:E60" si="1">D20-C20</f>
        <v>4.3940000000000019</v>
      </c>
      <c r="F20">
        <v>27.805</v>
      </c>
      <c r="G20">
        <v>27.805</v>
      </c>
      <c r="I20">
        <f t="shared" si="0"/>
        <v>55.61</v>
      </c>
      <c r="J20" t="s">
        <v>108</v>
      </c>
      <c r="K20" s="2">
        <v>2</v>
      </c>
    </row>
    <row r="21" spans="1:11" x14ac:dyDescent="0.25">
      <c r="A21" t="s">
        <v>109</v>
      </c>
      <c r="B21" t="s">
        <v>105</v>
      </c>
      <c r="C21">
        <v>11.23</v>
      </c>
      <c r="D21">
        <v>14.427</v>
      </c>
      <c r="E21">
        <f t="shared" si="1"/>
        <v>3.1969999999999992</v>
      </c>
      <c r="F21">
        <v>20</v>
      </c>
      <c r="G21">
        <v>20</v>
      </c>
      <c r="I21">
        <f t="shared" si="0"/>
        <v>40</v>
      </c>
      <c r="J21" t="s">
        <v>108</v>
      </c>
      <c r="K21" s="2">
        <v>2</v>
      </c>
    </row>
    <row r="22" spans="1:11" x14ac:dyDescent="0.25">
      <c r="A22" t="s">
        <v>110</v>
      </c>
      <c r="B22" t="s">
        <v>106</v>
      </c>
      <c r="C22">
        <v>519.58299999999997</v>
      </c>
      <c r="D22">
        <v>527</v>
      </c>
      <c r="E22">
        <f t="shared" si="1"/>
        <v>7.41700000000003</v>
      </c>
      <c r="F22">
        <v>142</v>
      </c>
      <c r="G22">
        <v>142</v>
      </c>
      <c r="I22">
        <f t="shared" si="0"/>
        <v>284</v>
      </c>
      <c r="J22" t="s">
        <v>12</v>
      </c>
      <c r="K22" t="s">
        <v>221</v>
      </c>
    </row>
    <row r="23" spans="1:11" x14ac:dyDescent="0.25">
      <c r="A23" t="s">
        <v>111</v>
      </c>
      <c r="B23" t="s">
        <v>106</v>
      </c>
      <c r="C23">
        <v>150.63900000000001</v>
      </c>
      <c r="D23">
        <v>155.21600000000001</v>
      </c>
      <c r="E23">
        <f t="shared" si="1"/>
        <v>4.5769999999999982</v>
      </c>
      <c r="F23">
        <v>84</v>
      </c>
      <c r="G23">
        <v>84</v>
      </c>
      <c r="I23">
        <f t="shared" si="0"/>
        <v>168</v>
      </c>
      <c r="J23" t="s">
        <v>12</v>
      </c>
      <c r="K23" t="s">
        <v>220</v>
      </c>
    </row>
    <row r="24" spans="1:11" x14ac:dyDescent="0.25">
      <c r="A24" t="s">
        <v>112</v>
      </c>
      <c r="B24" t="s">
        <v>106</v>
      </c>
      <c r="C24">
        <v>2</v>
      </c>
      <c r="D24">
        <v>3.657</v>
      </c>
      <c r="E24">
        <f t="shared" si="1"/>
        <v>1.657</v>
      </c>
      <c r="F24">
        <v>11</v>
      </c>
      <c r="G24">
        <v>11</v>
      </c>
      <c r="I24">
        <f t="shared" si="0"/>
        <v>22</v>
      </c>
      <c r="J24" t="s">
        <v>108</v>
      </c>
      <c r="K24" s="2">
        <v>2</v>
      </c>
    </row>
    <row r="25" spans="1:11" x14ac:dyDescent="0.25">
      <c r="A25" t="s">
        <v>113</v>
      </c>
      <c r="B25" t="s">
        <v>106</v>
      </c>
      <c r="C25">
        <v>1.44</v>
      </c>
      <c r="D25">
        <v>4.1120000000000001</v>
      </c>
      <c r="E25">
        <f t="shared" si="1"/>
        <v>2.6720000000000002</v>
      </c>
      <c r="F25">
        <v>13.7</v>
      </c>
      <c r="G25">
        <v>13.7</v>
      </c>
      <c r="I25">
        <f t="shared" si="0"/>
        <v>27.4</v>
      </c>
      <c r="J25" t="s">
        <v>108</v>
      </c>
      <c r="K25" s="2">
        <v>2</v>
      </c>
    </row>
    <row r="26" spans="1:11" x14ac:dyDescent="0.25">
      <c r="A26" t="s">
        <v>111</v>
      </c>
      <c r="B26" t="s">
        <v>106</v>
      </c>
      <c r="C26">
        <v>135.785</v>
      </c>
      <c r="D26" s="1" t="s">
        <v>114</v>
      </c>
      <c r="E26">
        <v>12.221</v>
      </c>
      <c r="F26">
        <v>253</v>
      </c>
      <c r="G26">
        <v>253</v>
      </c>
      <c r="I26">
        <f t="shared" si="0"/>
        <v>506</v>
      </c>
      <c r="J26" t="s">
        <v>12</v>
      </c>
      <c r="K26" t="s">
        <v>219</v>
      </c>
    </row>
    <row r="27" spans="1:11" x14ac:dyDescent="0.25">
      <c r="A27" t="s">
        <v>115</v>
      </c>
      <c r="B27" t="s">
        <v>106</v>
      </c>
      <c r="C27">
        <v>127.822</v>
      </c>
      <c r="D27">
        <v>135.785</v>
      </c>
      <c r="E27">
        <f t="shared" si="1"/>
        <v>7.9629999999999939</v>
      </c>
      <c r="F27">
        <v>49</v>
      </c>
      <c r="G27">
        <v>49</v>
      </c>
      <c r="I27">
        <f t="shared" si="0"/>
        <v>98</v>
      </c>
      <c r="J27" t="s">
        <v>12</v>
      </c>
      <c r="K27" t="s">
        <v>218</v>
      </c>
    </row>
    <row r="28" spans="1:11" x14ac:dyDescent="0.25">
      <c r="A28" t="s">
        <v>111</v>
      </c>
      <c r="B28" t="s">
        <v>106</v>
      </c>
      <c r="C28">
        <v>119.52</v>
      </c>
      <c r="D28">
        <v>127.822</v>
      </c>
      <c r="E28">
        <f t="shared" si="1"/>
        <v>8.3020000000000067</v>
      </c>
      <c r="F28">
        <v>50</v>
      </c>
      <c r="G28">
        <v>50</v>
      </c>
      <c r="I28">
        <f t="shared" si="0"/>
        <v>100</v>
      </c>
      <c r="J28" t="s">
        <v>12</v>
      </c>
      <c r="K28" t="s">
        <v>217</v>
      </c>
    </row>
    <row r="29" spans="1:11" x14ac:dyDescent="0.25">
      <c r="A29" t="s">
        <v>116</v>
      </c>
      <c r="B29" t="s">
        <v>106</v>
      </c>
      <c r="C29">
        <v>42.25</v>
      </c>
      <c r="D29">
        <v>42.497</v>
      </c>
      <c r="E29">
        <f t="shared" si="1"/>
        <v>0.24699999999999989</v>
      </c>
      <c r="F29">
        <v>1.52</v>
      </c>
      <c r="G29">
        <v>1.52</v>
      </c>
      <c r="I29">
        <f t="shared" si="0"/>
        <v>3.04</v>
      </c>
      <c r="J29" t="s">
        <v>22</v>
      </c>
      <c r="K29" s="2">
        <v>2</v>
      </c>
    </row>
    <row r="30" spans="1:11" x14ac:dyDescent="0.25">
      <c r="A30" t="s">
        <v>117</v>
      </c>
      <c r="B30" t="s">
        <v>106</v>
      </c>
      <c r="C30">
        <v>522.54499999999996</v>
      </c>
      <c r="D30">
        <v>525.303</v>
      </c>
      <c r="E30">
        <f t="shared" si="1"/>
        <v>2.7580000000000382</v>
      </c>
      <c r="F30">
        <v>8.8699999999999992</v>
      </c>
      <c r="G30">
        <v>8.8699999999999992</v>
      </c>
      <c r="I30">
        <f t="shared" si="0"/>
        <v>17.739999999999998</v>
      </c>
      <c r="J30" t="s">
        <v>22</v>
      </c>
      <c r="K30" s="2">
        <v>4</v>
      </c>
    </row>
    <row r="31" spans="1:11" x14ac:dyDescent="0.25">
      <c r="A31" t="s">
        <v>118</v>
      </c>
      <c r="B31" t="s">
        <v>106</v>
      </c>
      <c r="C31">
        <v>31.498999999999999</v>
      </c>
      <c r="D31">
        <v>48.31</v>
      </c>
      <c r="E31">
        <f t="shared" si="1"/>
        <v>16.811000000000003</v>
      </c>
      <c r="F31">
        <v>215.45</v>
      </c>
      <c r="G31">
        <v>215.45</v>
      </c>
      <c r="I31">
        <f t="shared" si="0"/>
        <v>430.9</v>
      </c>
      <c r="J31" t="s">
        <v>22</v>
      </c>
      <c r="K31" t="s">
        <v>222</v>
      </c>
    </row>
    <row r="32" spans="1:11" x14ac:dyDescent="0.25">
      <c r="H32" s="4" t="s">
        <v>258</v>
      </c>
      <c r="I32" s="4">
        <f>SUM(I18:I31)</f>
        <v>1966.4299999999998</v>
      </c>
    </row>
    <row r="33" spans="1:11" x14ac:dyDescent="0.25">
      <c r="A33" t="s">
        <v>262</v>
      </c>
    </row>
    <row r="34" spans="1:11" x14ac:dyDescent="0.25">
      <c r="A34" t="s">
        <v>141</v>
      </c>
      <c r="B34" t="s">
        <v>105</v>
      </c>
      <c r="C34">
        <v>5.6000000000000001E-2</v>
      </c>
      <c r="D34">
        <v>7.7779999999999996</v>
      </c>
      <c r="E34">
        <f t="shared" si="1"/>
        <v>7.7219999999999995</v>
      </c>
      <c r="F34">
        <v>33.180999999999997</v>
      </c>
      <c r="G34">
        <v>33.180999999999997</v>
      </c>
      <c r="I34">
        <f>F34+G34</f>
        <v>66.361999999999995</v>
      </c>
      <c r="J34" t="s">
        <v>22</v>
      </c>
      <c r="K34" t="s">
        <v>223</v>
      </c>
    </row>
    <row r="35" spans="1:11" x14ac:dyDescent="0.25">
      <c r="A35" t="s">
        <v>122</v>
      </c>
      <c r="B35" t="s">
        <v>105</v>
      </c>
      <c r="C35">
        <v>136.452</v>
      </c>
      <c r="D35">
        <v>146.202</v>
      </c>
      <c r="E35">
        <f t="shared" si="1"/>
        <v>9.75</v>
      </c>
      <c r="F35">
        <v>45.856999999999999</v>
      </c>
      <c r="G35">
        <v>45.856999999999999</v>
      </c>
      <c r="I35">
        <f t="shared" ref="I35:I41" si="2">F35+G35</f>
        <v>91.713999999999999</v>
      </c>
      <c r="J35" t="s">
        <v>22</v>
      </c>
      <c r="K35" t="s">
        <v>224</v>
      </c>
    </row>
    <row r="36" spans="1:11" x14ac:dyDescent="0.25">
      <c r="A36" t="s">
        <v>124</v>
      </c>
      <c r="B36" t="s">
        <v>105</v>
      </c>
      <c r="C36">
        <v>55.15</v>
      </c>
      <c r="D36">
        <v>73.597999999999999</v>
      </c>
      <c r="E36">
        <f t="shared" si="1"/>
        <v>18.448</v>
      </c>
      <c r="F36">
        <v>99.483000000000004</v>
      </c>
      <c r="G36">
        <v>99.483000000000004</v>
      </c>
      <c r="I36">
        <f t="shared" si="2"/>
        <v>198.96600000000001</v>
      </c>
      <c r="J36" t="s">
        <v>12</v>
      </c>
      <c r="K36" t="s">
        <v>225</v>
      </c>
    </row>
    <row r="37" spans="1:11" x14ac:dyDescent="0.25">
      <c r="A37" t="s">
        <v>124</v>
      </c>
      <c r="B37" t="s">
        <v>105</v>
      </c>
      <c r="C37">
        <v>51.523000000000003</v>
      </c>
      <c r="D37">
        <v>54.7</v>
      </c>
      <c r="E37">
        <f t="shared" si="1"/>
        <v>3.1769999999999996</v>
      </c>
      <c r="F37">
        <v>8.1189999999999998</v>
      </c>
      <c r="G37">
        <v>8.1189999999999998</v>
      </c>
      <c r="I37">
        <f t="shared" si="2"/>
        <v>16.238</v>
      </c>
      <c r="J37" t="s">
        <v>12</v>
      </c>
      <c r="K37" t="s">
        <v>226</v>
      </c>
    </row>
    <row r="38" spans="1:11" x14ac:dyDescent="0.25">
      <c r="A38" t="s">
        <v>124</v>
      </c>
      <c r="B38" t="s">
        <v>105</v>
      </c>
      <c r="C38">
        <v>46.375999999999998</v>
      </c>
      <c r="D38">
        <v>51.523000000000003</v>
      </c>
      <c r="E38">
        <f t="shared" si="1"/>
        <v>5.1470000000000056</v>
      </c>
      <c r="F38">
        <v>107.64</v>
      </c>
      <c r="G38">
        <v>107.64</v>
      </c>
      <c r="I38">
        <f t="shared" si="2"/>
        <v>215.28</v>
      </c>
      <c r="J38" t="s">
        <v>12</v>
      </c>
      <c r="K38" t="s">
        <v>227</v>
      </c>
    </row>
    <row r="39" spans="1:11" x14ac:dyDescent="0.25">
      <c r="A39" t="s">
        <v>124</v>
      </c>
      <c r="B39" t="s">
        <v>105</v>
      </c>
      <c r="C39">
        <v>45.4</v>
      </c>
      <c r="D39">
        <v>46.375999999999998</v>
      </c>
      <c r="E39">
        <f t="shared" si="1"/>
        <v>0.97599999999999909</v>
      </c>
      <c r="F39">
        <v>5.0309999999999997</v>
      </c>
      <c r="G39">
        <v>5.0309999999999997</v>
      </c>
      <c r="I39">
        <f t="shared" si="2"/>
        <v>10.061999999999999</v>
      </c>
      <c r="J39" t="s">
        <v>12</v>
      </c>
      <c r="K39" t="s">
        <v>228</v>
      </c>
    </row>
    <row r="40" spans="1:11" x14ac:dyDescent="0.25">
      <c r="A40" t="s">
        <v>124</v>
      </c>
      <c r="B40" t="s">
        <v>105</v>
      </c>
      <c r="C40">
        <v>43.36</v>
      </c>
      <c r="D40">
        <v>44.274999999999999</v>
      </c>
      <c r="E40">
        <f t="shared" si="1"/>
        <v>0.91499999999999915</v>
      </c>
      <c r="F40">
        <v>12.906000000000001</v>
      </c>
      <c r="G40">
        <v>12.906000000000001</v>
      </c>
      <c r="I40">
        <f t="shared" si="2"/>
        <v>25.812000000000001</v>
      </c>
      <c r="J40" t="s">
        <v>12</v>
      </c>
      <c r="K40" t="s">
        <v>229</v>
      </c>
    </row>
    <row r="41" spans="1:11" x14ac:dyDescent="0.25">
      <c r="A41" t="s">
        <v>139</v>
      </c>
      <c r="B41" t="s">
        <v>105</v>
      </c>
      <c r="C41">
        <v>71.7</v>
      </c>
      <c r="D41">
        <v>72.2</v>
      </c>
      <c r="E41">
        <f t="shared" si="1"/>
        <v>0.5</v>
      </c>
      <c r="F41">
        <v>0.91</v>
      </c>
      <c r="G41">
        <v>0.91</v>
      </c>
      <c r="I41">
        <f t="shared" si="2"/>
        <v>1.82</v>
      </c>
      <c r="J41" t="s">
        <v>22</v>
      </c>
      <c r="K41" t="s">
        <v>230</v>
      </c>
    </row>
    <row r="42" spans="1:11" x14ac:dyDescent="0.25">
      <c r="H42" s="4" t="s">
        <v>258</v>
      </c>
      <c r="I42" s="4">
        <f>SUM(I34:I41)</f>
        <v>626.25400000000013</v>
      </c>
    </row>
    <row r="43" spans="1:11" x14ac:dyDescent="0.25">
      <c r="A43" t="s">
        <v>231</v>
      </c>
    </row>
    <row r="44" spans="1:11" x14ac:dyDescent="0.25">
      <c r="A44" t="s">
        <v>240</v>
      </c>
      <c r="B44" t="s">
        <v>236</v>
      </c>
      <c r="C44">
        <v>218.07</v>
      </c>
      <c r="D44">
        <v>237.76</v>
      </c>
      <c r="E44">
        <f t="shared" si="1"/>
        <v>19.689999999999998</v>
      </c>
      <c r="F44">
        <v>143.19999999999999</v>
      </c>
      <c r="G44">
        <v>179</v>
      </c>
      <c r="I44">
        <f>F44+G44</f>
        <v>322.2</v>
      </c>
      <c r="J44" t="s">
        <v>12</v>
      </c>
      <c r="K44" t="s">
        <v>241</v>
      </c>
    </row>
    <row r="45" spans="1:11" x14ac:dyDescent="0.25">
      <c r="A45" t="s">
        <v>190</v>
      </c>
      <c r="B45" t="s">
        <v>236</v>
      </c>
      <c r="C45">
        <v>0</v>
      </c>
      <c r="D45">
        <v>19</v>
      </c>
      <c r="E45">
        <f t="shared" si="1"/>
        <v>19</v>
      </c>
      <c r="F45">
        <v>138.1</v>
      </c>
      <c r="G45">
        <v>207.3</v>
      </c>
      <c r="I45">
        <f t="shared" ref="I45:I60" si="3">F45+G45</f>
        <v>345.4</v>
      </c>
      <c r="J45" t="s">
        <v>22</v>
      </c>
      <c r="K45" t="s">
        <v>242</v>
      </c>
    </row>
    <row r="46" spans="1:11" x14ac:dyDescent="0.25">
      <c r="A46" t="s">
        <v>189</v>
      </c>
      <c r="B46" t="s">
        <v>236</v>
      </c>
      <c r="C46">
        <v>0</v>
      </c>
      <c r="D46">
        <v>16</v>
      </c>
      <c r="E46">
        <f t="shared" si="1"/>
        <v>16</v>
      </c>
      <c r="F46">
        <v>116.3</v>
      </c>
      <c r="G46">
        <v>174.5</v>
      </c>
      <c r="I46">
        <f t="shared" si="3"/>
        <v>290.8</v>
      </c>
      <c r="J46" t="s">
        <v>22</v>
      </c>
      <c r="K46" t="s">
        <v>243</v>
      </c>
    </row>
    <row r="47" spans="1:11" x14ac:dyDescent="0.25">
      <c r="A47" t="s">
        <v>189</v>
      </c>
      <c r="B47" t="s">
        <v>236</v>
      </c>
      <c r="C47">
        <v>22</v>
      </c>
      <c r="D47">
        <v>27.2</v>
      </c>
      <c r="E47">
        <f t="shared" si="1"/>
        <v>5.1999999999999993</v>
      </c>
      <c r="F47">
        <v>38</v>
      </c>
      <c r="G47">
        <v>57</v>
      </c>
      <c r="I47">
        <f t="shared" si="3"/>
        <v>95</v>
      </c>
      <c r="J47" t="s">
        <v>22</v>
      </c>
      <c r="K47" t="s">
        <v>244</v>
      </c>
    </row>
    <row r="48" spans="1:11" x14ac:dyDescent="0.25">
      <c r="A48" t="s">
        <v>188</v>
      </c>
      <c r="B48" t="s">
        <v>237</v>
      </c>
      <c r="C48">
        <v>42.18</v>
      </c>
      <c r="D48">
        <v>42.5</v>
      </c>
      <c r="E48">
        <f t="shared" si="1"/>
        <v>0.32000000000000028</v>
      </c>
      <c r="F48">
        <v>14.5</v>
      </c>
      <c r="G48">
        <v>21.8</v>
      </c>
      <c r="I48">
        <f t="shared" si="3"/>
        <v>36.299999999999997</v>
      </c>
      <c r="J48" t="s">
        <v>22</v>
      </c>
      <c r="K48" t="s">
        <v>245</v>
      </c>
    </row>
    <row r="49" spans="1:11" x14ac:dyDescent="0.25">
      <c r="A49" t="s">
        <v>188</v>
      </c>
      <c r="B49" t="s">
        <v>238</v>
      </c>
      <c r="C49">
        <v>47.5</v>
      </c>
      <c r="D49">
        <v>63.3</v>
      </c>
      <c r="E49">
        <f t="shared" si="1"/>
        <v>15.799999999999997</v>
      </c>
      <c r="F49">
        <v>115</v>
      </c>
      <c r="G49">
        <v>172.4</v>
      </c>
      <c r="I49">
        <f t="shared" si="3"/>
        <v>287.39999999999998</v>
      </c>
      <c r="J49" t="s">
        <v>22</v>
      </c>
      <c r="K49" t="s">
        <v>246</v>
      </c>
    </row>
    <row r="50" spans="1:11" x14ac:dyDescent="0.25">
      <c r="A50" t="s">
        <v>194</v>
      </c>
      <c r="B50" t="s">
        <v>236</v>
      </c>
      <c r="C50">
        <v>191.55</v>
      </c>
      <c r="D50">
        <v>192.8</v>
      </c>
      <c r="E50">
        <f t="shared" si="1"/>
        <v>1.25</v>
      </c>
      <c r="F50">
        <v>9.1</v>
      </c>
      <c r="G50">
        <v>13.9</v>
      </c>
      <c r="I50">
        <f t="shared" si="3"/>
        <v>23</v>
      </c>
      <c r="J50" t="s">
        <v>22</v>
      </c>
      <c r="K50" t="s">
        <v>247</v>
      </c>
    </row>
    <row r="51" spans="1:11" x14ac:dyDescent="0.25">
      <c r="A51" t="s">
        <v>194</v>
      </c>
      <c r="B51" t="s">
        <v>236</v>
      </c>
      <c r="C51">
        <v>193.75</v>
      </c>
      <c r="D51">
        <v>199.8</v>
      </c>
      <c r="E51">
        <f t="shared" si="1"/>
        <v>6.0500000000000114</v>
      </c>
      <c r="F51">
        <v>50.2</v>
      </c>
      <c r="G51">
        <v>66</v>
      </c>
      <c r="I51">
        <f t="shared" si="3"/>
        <v>116.2</v>
      </c>
      <c r="J51" t="s">
        <v>22</v>
      </c>
      <c r="K51" t="s">
        <v>248</v>
      </c>
    </row>
    <row r="52" spans="1:11" x14ac:dyDescent="0.25">
      <c r="A52" t="s">
        <v>194</v>
      </c>
      <c r="B52" t="s">
        <v>239</v>
      </c>
      <c r="C52">
        <v>200.5</v>
      </c>
      <c r="D52">
        <v>215</v>
      </c>
      <c r="E52">
        <f t="shared" si="1"/>
        <v>14.5</v>
      </c>
      <c r="F52">
        <v>105.5</v>
      </c>
      <c r="G52">
        <v>158.19999999999999</v>
      </c>
      <c r="I52">
        <f t="shared" si="3"/>
        <v>263.7</v>
      </c>
      <c r="J52" t="s">
        <v>22</v>
      </c>
      <c r="K52" t="s">
        <v>249</v>
      </c>
    </row>
    <row r="53" spans="1:11" x14ac:dyDescent="0.25">
      <c r="A53" t="s">
        <v>194</v>
      </c>
      <c r="B53" t="s">
        <v>237</v>
      </c>
      <c r="C53">
        <v>218.20500000000001</v>
      </c>
      <c r="D53">
        <v>230.34299999999999</v>
      </c>
      <c r="E53">
        <f t="shared" si="1"/>
        <v>12.137999999999977</v>
      </c>
      <c r="F53">
        <v>77.2</v>
      </c>
      <c r="G53">
        <v>132.4</v>
      </c>
      <c r="I53">
        <f t="shared" si="3"/>
        <v>209.60000000000002</v>
      </c>
      <c r="J53" t="s">
        <v>22</v>
      </c>
      <c r="K53" t="s">
        <v>250</v>
      </c>
    </row>
    <row r="54" spans="1:11" x14ac:dyDescent="0.25">
      <c r="A54" t="s">
        <v>232</v>
      </c>
      <c r="B54" t="s">
        <v>236</v>
      </c>
      <c r="C54">
        <v>18.16</v>
      </c>
      <c r="D54">
        <v>19.02</v>
      </c>
      <c r="E54">
        <f t="shared" si="1"/>
        <v>0.85999999999999943</v>
      </c>
      <c r="F54">
        <v>6.25</v>
      </c>
      <c r="G54">
        <v>6.25</v>
      </c>
      <c r="I54">
        <f t="shared" si="3"/>
        <v>12.5</v>
      </c>
      <c r="J54" t="s">
        <v>22</v>
      </c>
      <c r="K54" t="s">
        <v>251</v>
      </c>
    </row>
    <row r="55" spans="1:11" x14ac:dyDescent="0.25">
      <c r="A55" t="s">
        <v>191</v>
      </c>
      <c r="B55" t="s">
        <v>236</v>
      </c>
      <c r="C55">
        <v>25.04</v>
      </c>
      <c r="D55">
        <v>32.9</v>
      </c>
      <c r="E55">
        <f t="shared" si="1"/>
        <v>7.8599999999999994</v>
      </c>
      <c r="F55">
        <v>57.2</v>
      </c>
      <c r="G55">
        <v>85.8</v>
      </c>
      <c r="I55">
        <f t="shared" si="3"/>
        <v>143</v>
      </c>
      <c r="J55" t="s">
        <v>22</v>
      </c>
      <c r="K55" t="s">
        <v>252</v>
      </c>
    </row>
    <row r="56" spans="1:11" x14ac:dyDescent="0.25">
      <c r="A56" t="s">
        <v>191</v>
      </c>
      <c r="B56" t="s">
        <v>236</v>
      </c>
      <c r="C56">
        <v>34.200000000000003</v>
      </c>
      <c r="D56">
        <v>39.811999999999998</v>
      </c>
      <c r="E56">
        <f t="shared" si="1"/>
        <v>5.6119999999999948</v>
      </c>
      <c r="F56">
        <v>112.7</v>
      </c>
      <c r="G56">
        <v>169.1</v>
      </c>
      <c r="I56">
        <f t="shared" si="3"/>
        <v>281.8</v>
      </c>
      <c r="J56" t="s">
        <v>22</v>
      </c>
      <c r="K56" t="s">
        <v>253</v>
      </c>
    </row>
    <row r="57" spans="1:11" x14ac:dyDescent="0.25">
      <c r="A57" t="s">
        <v>191</v>
      </c>
      <c r="B57" t="s">
        <v>236</v>
      </c>
      <c r="C57">
        <v>41.3</v>
      </c>
      <c r="D57">
        <v>59.155000000000001</v>
      </c>
      <c r="E57">
        <f t="shared" si="1"/>
        <v>17.855000000000004</v>
      </c>
      <c r="F57">
        <v>52.4</v>
      </c>
      <c r="G57">
        <v>78.5</v>
      </c>
      <c r="I57">
        <f t="shared" si="3"/>
        <v>130.9</v>
      </c>
      <c r="J57" t="s">
        <v>22</v>
      </c>
      <c r="K57" t="s">
        <v>254</v>
      </c>
    </row>
    <row r="58" spans="1:11" x14ac:dyDescent="0.25">
      <c r="A58" t="s">
        <v>233</v>
      </c>
      <c r="B58" t="s">
        <v>236</v>
      </c>
      <c r="C58">
        <v>15.04</v>
      </c>
      <c r="D58">
        <v>15.5</v>
      </c>
      <c r="E58">
        <f t="shared" si="1"/>
        <v>0.46000000000000085</v>
      </c>
      <c r="F58">
        <v>3.4</v>
      </c>
      <c r="G58">
        <v>5</v>
      </c>
      <c r="I58">
        <f t="shared" si="3"/>
        <v>8.4</v>
      </c>
      <c r="J58" t="s">
        <v>22</v>
      </c>
      <c r="K58" t="s">
        <v>255</v>
      </c>
    </row>
    <row r="59" spans="1:11" x14ac:dyDescent="0.25">
      <c r="A59" t="s">
        <v>234</v>
      </c>
      <c r="B59" t="s">
        <v>236</v>
      </c>
      <c r="C59">
        <v>0.85</v>
      </c>
      <c r="D59">
        <v>1.65</v>
      </c>
      <c r="E59">
        <f t="shared" si="1"/>
        <v>0.79999999999999993</v>
      </c>
      <c r="F59">
        <v>5.8</v>
      </c>
      <c r="G59">
        <v>8.6999999999999993</v>
      </c>
      <c r="I59">
        <f t="shared" si="3"/>
        <v>14.5</v>
      </c>
      <c r="J59" t="s">
        <v>22</v>
      </c>
      <c r="K59" t="s">
        <v>256</v>
      </c>
    </row>
    <row r="60" spans="1:11" x14ac:dyDescent="0.25">
      <c r="A60" t="s">
        <v>235</v>
      </c>
      <c r="B60" t="s">
        <v>236</v>
      </c>
      <c r="C60">
        <v>2</v>
      </c>
      <c r="D60">
        <v>13.64</v>
      </c>
      <c r="E60">
        <f t="shared" si="1"/>
        <v>11.64</v>
      </c>
      <c r="F60">
        <v>84.8</v>
      </c>
      <c r="G60">
        <v>126.6</v>
      </c>
      <c r="I60">
        <f t="shared" si="3"/>
        <v>211.39999999999998</v>
      </c>
      <c r="J60" t="s">
        <v>22</v>
      </c>
      <c r="K60" t="s">
        <v>257</v>
      </c>
    </row>
    <row r="61" spans="1:11" x14ac:dyDescent="0.25">
      <c r="H61" s="4" t="s">
        <v>258</v>
      </c>
      <c r="I61" s="4">
        <f>SUM(I44:I60)</f>
        <v>2792.1000000000004</v>
      </c>
    </row>
    <row r="64" spans="1:11" x14ac:dyDescent="0.25">
      <c r="G64" t="s">
        <v>259</v>
      </c>
      <c r="I64">
        <f>I61+I42+I32+I16</f>
        <v>9785.7839999999997</v>
      </c>
      <c r="J64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6DBB-4E76-4C28-A801-FB19B4746D3F}">
  <dimension ref="A3:J122"/>
  <sheetViews>
    <sheetView topLeftCell="A7" workbookViewId="0">
      <selection activeCell="I119" sqref="I119"/>
    </sheetView>
  </sheetViews>
  <sheetFormatPr defaultRowHeight="15" x14ac:dyDescent="0.25"/>
  <cols>
    <col min="1" max="1" width="24.42578125" bestFit="1" customWidth="1"/>
    <col min="2" max="2" width="9.28515625" bestFit="1" customWidth="1"/>
    <col min="6" max="6" width="15" bestFit="1" customWidth="1"/>
    <col min="7" max="7" width="11.42578125" bestFit="1" customWidth="1"/>
    <col min="8" max="8" width="18.42578125" bestFit="1" customWidth="1"/>
    <col min="9" max="9" width="14.28515625" bestFit="1" customWidth="1"/>
    <col min="10" max="10" width="94.28515625" bestFit="1" customWidth="1"/>
  </cols>
  <sheetData>
    <row r="3" spans="1:10" x14ac:dyDescent="0.25">
      <c r="A3" t="s">
        <v>41</v>
      </c>
    </row>
    <row r="4" spans="1:10" x14ac:dyDescent="0.25">
      <c r="A4" t="s">
        <v>42</v>
      </c>
      <c r="B4" s="3" t="s">
        <v>43</v>
      </c>
      <c r="C4" s="3" t="s">
        <v>44</v>
      </c>
      <c r="D4" s="3" t="s">
        <v>45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39</v>
      </c>
    </row>
    <row r="5" spans="1:10" x14ac:dyDescent="0.25">
      <c r="A5" t="s">
        <v>50</v>
      </c>
      <c r="B5">
        <v>4</v>
      </c>
      <c r="C5" t="s">
        <v>12</v>
      </c>
      <c r="D5">
        <v>0</v>
      </c>
      <c r="E5">
        <v>10.85</v>
      </c>
      <c r="F5">
        <v>10.85</v>
      </c>
      <c r="G5" t="s">
        <v>55</v>
      </c>
      <c r="H5">
        <v>4</v>
      </c>
      <c r="I5">
        <f t="shared" ref="I5:I11" si="0">H5*F5</f>
        <v>43.4</v>
      </c>
      <c r="J5" t="s">
        <v>13</v>
      </c>
    </row>
    <row r="6" spans="1:10" x14ac:dyDescent="0.25">
      <c r="A6" t="s">
        <v>51</v>
      </c>
      <c r="B6">
        <v>4</v>
      </c>
      <c r="C6" t="s">
        <v>12</v>
      </c>
      <c r="D6">
        <v>20.68</v>
      </c>
      <c r="E6">
        <v>39.49</v>
      </c>
      <c r="F6">
        <v>18.810000000000002</v>
      </c>
      <c r="G6" t="s">
        <v>55</v>
      </c>
      <c r="H6">
        <v>4</v>
      </c>
      <c r="I6">
        <f t="shared" si="0"/>
        <v>75.240000000000009</v>
      </c>
      <c r="J6" t="s">
        <v>175</v>
      </c>
    </row>
    <row r="7" spans="1:10" x14ac:dyDescent="0.25">
      <c r="A7" t="s">
        <v>52</v>
      </c>
      <c r="B7">
        <v>4</v>
      </c>
      <c r="C7" t="s">
        <v>12</v>
      </c>
      <c r="D7">
        <v>214.14</v>
      </c>
      <c r="E7">
        <v>231.68199999999999</v>
      </c>
      <c r="F7">
        <v>17.542000000000002</v>
      </c>
      <c r="G7" t="s">
        <v>55</v>
      </c>
      <c r="H7">
        <v>4</v>
      </c>
      <c r="I7">
        <f t="shared" si="0"/>
        <v>70.168000000000006</v>
      </c>
      <c r="J7" t="s">
        <v>176</v>
      </c>
    </row>
    <row r="8" spans="1:10" x14ac:dyDescent="0.25">
      <c r="A8" t="s">
        <v>53</v>
      </c>
      <c r="B8">
        <v>5</v>
      </c>
      <c r="C8" t="s">
        <v>12</v>
      </c>
      <c r="D8">
        <v>57.689</v>
      </c>
      <c r="E8">
        <v>60.87</v>
      </c>
      <c r="F8">
        <v>3.1809999999999974</v>
      </c>
      <c r="G8" t="s">
        <v>55</v>
      </c>
      <c r="H8">
        <v>4</v>
      </c>
      <c r="I8">
        <f t="shared" si="0"/>
        <v>12.72399999999999</v>
      </c>
      <c r="J8" t="s">
        <v>177</v>
      </c>
    </row>
    <row r="9" spans="1:10" x14ac:dyDescent="0.25">
      <c r="A9" t="s">
        <v>54</v>
      </c>
      <c r="B9">
        <v>2</v>
      </c>
      <c r="C9" t="s">
        <v>12</v>
      </c>
      <c r="D9">
        <v>65.736999999999995</v>
      </c>
      <c r="E9">
        <v>82.67</v>
      </c>
      <c r="F9">
        <v>16.933000000000007</v>
      </c>
      <c r="G9" t="s">
        <v>55</v>
      </c>
      <c r="H9">
        <v>4</v>
      </c>
      <c r="I9">
        <f t="shared" si="0"/>
        <v>67.732000000000028</v>
      </c>
      <c r="J9" t="s">
        <v>178</v>
      </c>
    </row>
    <row r="10" spans="1:10" x14ac:dyDescent="0.25">
      <c r="A10" t="s">
        <v>56</v>
      </c>
      <c r="B10">
        <v>2</v>
      </c>
      <c r="C10" t="s">
        <v>22</v>
      </c>
      <c r="D10">
        <v>0</v>
      </c>
      <c r="E10">
        <v>18</v>
      </c>
      <c r="F10">
        <v>18</v>
      </c>
      <c r="G10" t="s">
        <v>55</v>
      </c>
      <c r="H10">
        <v>4</v>
      </c>
      <c r="I10">
        <f t="shared" si="0"/>
        <v>72</v>
      </c>
      <c r="J10" t="s">
        <v>179</v>
      </c>
    </row>
    <row r="11" spans="1:10" x14ac:dyDescent="0.25">
      <c r="A11" t="s">
        <v>26</v>
      </c>
      <c r="B11">
        <v>2</v>
      </c>
      <c r="C11" t="s">
        <v>22</v>
      </c>
      <c r="D11">
        <v>64.5</v>
      </c>
      <c r="E11">
        <v>73.7</v>
      </c>
      <c r="F11">
        <v>9.2000000000000028</v>
      </c>
      <c r="G11" t="s">
        <v>55</v>
      </c>
      <c r="H11">
        <v>4</v>
      </c>
      <c r="I11">
        <f t="shared" si="0"/>
        <v>36.800000000000011</v>
      </c>
      <c r="J11" t="s">
        <v>180</v>
      </c>
    </row>
    <row r="12" spans="1:10" x14ac:dyDescent="0.25">
      <c r="A12" t="s">
        <v>29</v>
      </c>
      <c r="B12">
        <v>2</v>
      </c>
      <c r="C12" t="s">
        <v>22</v>
      </c>
      <c r="D12">
        <v>24.3</v>
      </c>
      <c r="E12">
        <v>42</v>
      </c>
      <c r="F12">
        <v>17.7</v>
      </c>
      <c r="G12" t="s">
        <v>55</v>
      </c>
      <c r="H12">
        <v>4</v>
      </c>
      <c r="I12">
        <f t="shared" ref="I12:I16" si="1">H12*F12</f>
        <v>70.8</v>
      </c>
      <c r="J12" t="s">
        <v>181</v>
      </c>
    </row>
    <row r="13" spans="1:10" x14ac:dyDescent="0.25">
      <c r="A13" t="s">
        <v>31</v>
      </c>
      <c r="B13">
        <v>2</v>
      </c>
      <c r="C13" t="s">
        <v>22</v>
      </c>
      <c r="D13">
        <v>0</v>
      </c>
      <c r="E13">
        <v>9.9</v>
      </c>
      <c r="F13">
        <v>9.9</v>
      </c>
      <c r="G13" t="s">
        <v>55</v>
      </c>
      <c r="H13">
        <v>4</v>
      </c>
      <c r="I13">
        <f t="shared" si="1"/>
        <v>39.6</v>
      </c>
      <c r="J13" t="s">
        <v>182</v>
      </c>
    </row>
    <row r="14" spans="1:10" x14ac:dyDescent="0.25">
      <c r="A14" t="s">
        <v>33</v>
      </c>
      <c r="B14">
        <v>2</v>
      </c>
      <c r="C14" t="s">
        <v>22</v>
      </c>
      <c r="D14">
        <v>56.1</v>
      </c>
      <c r="E14">
        <v>76</v>
      </c>
      <c r="F14">
        <v>19.899999999999999</v>
      </c>
      <c r="G14" t="s">
        <v>55</v>
      </c>
      <c r="H14">
        <v>4</v>
      </c>
      <c r="I14">
        <f t="shared" si="1"/>
        <v>79.599999999999994</v>
      </c>
      <c r="J14" t="s">
        <v>183</v>
      </c>
    </row>
    <row r="15" spans="1:10" x14ac:dyDescent="0.25">
      <c r="A15" t="s">
        <v>35</v>
      </c>
      <c r="B15">
        <v>2</v>
      </c>
      <c r="C15" t="s">
        <v>22</v>
      </c>
      <c r="D15">
        <v>0</v>
      </c>
      <c r="E15">
        <v>14.4</v>
      </c>
      <c r="F15">
        <v>14.4</v>
      </c>
      <c r="G15" t="s">
        <v>55</v>
      </c>
      <c r="H15">
        <v>4</v>
      </c>
      <c r="I15">
        <f t="shared" si="1"/>
        <v>57.6</v>
      </c>
      <c r="J15" t="s">
        <v>184</v>
      </c>
    </row>
    <row r="16" spans="1:10" x14ac:dyDescent="0.25">
      <c r="A16" t="s">
        <v>37</v>
      </c>
      <c r="B16">
        <v>2</v>
      </c>
      <c r="C16" t="s">
        <v>22</v>
      </c>
      <c r="D16">
        <v>0</v>
      </c>
      <c r="E16">
        <v>21.6</v>
      </c>
      <c r="F16">
        <v>21.6</v>
      </c>
      <c r="G16" t="s">
        <v>55</v>
      </c>
      <c r="H16">
        <v>4</v>
      </c>
      <c r="I16">
        <f t="shared" si="1"/>
        <v>86.4</v>
      </c>
      <c r="J16" t="s">
        <v>185</v>
      </c>
    </row>
    <row r="17" spans="1:10" x14ac:dyDescent="0.25">
      <c r="H17" s="4" t="s">
        <v>258</v>
      </c>
      <c r="I17" s="4">
        <f>SUM(I5:I16)</f>
        <v>712.06400000000008</v>
      </c>
    </row>
    <row r="18" spans="1:10" x14ac:dyDescent="0.25">
      <c r="A18" t="s">
        <v>57</v>
      </c>
    </row>
    <row r="19" spans="1:10" x14ac:dyDescent="0.25">
      <c r="A19" t="s">
        <v>16</v>
      </c>
      <c r="B19">
        <v>4</v>
      </c>
      <c r="C19" t="s">
        <v>12</v>
      </c>
      <c r="D19">
        <v>155.071</v>
      </c>
      <c r="E19">
        <v>171.01599999999999</v>
      </c>
      <c r="F19">
        <f>E19-D19</f>
        <v>15.944999999999993</v>
      </c>
      <c r="G19" t="s">
        <v>61</v>
      </c>
      <c r="H19">
        <v>3</v>
      </c>
      <c r="I19">
        <f>F19*3</f>
        <v>47.83499999999998</v>
      </c>
      <c r="J19" t="s">
        <v>58</v>
      </c>
    </row>
    <row r="20" spans="1:10" x14ac:dyDescent="0.25">
      <c r="A20" t="s">
        <v>16</v>
      </c>
      <c r="B20">
        <v>4</v>
      </c>
      <c r="C20" t="s">
        <v>12</v>
      </c>
      <c r="D20">
        <v>571.01599999999996</v>
      </c>
      <c r="E20">
        <v>577.79999999999995</v>
      </c>
      <c r="F20">
        <f>E20-D20</f>
        <v>6.7839999999999918</v>
      </c>
      <c r="G20" t="s">
        <v>61</v>
      </c>
      <c r="H20">
        <v>3</v>
      </c>
      <c r="I20">
        <f t="shared" ref="I20:I50" si="2">F20*3</f>
        <v>20.351999999999975</v>
      </c>
      <c r="J20" t="s">
        <v>59</v>
      </c>
    </row>
    <row r="21" spans="1:10" x14ac:dyDescent="0.25">
      <c r="A21" t="s">
        <v>16</v>
      </c>
      <c r="B21">
        <v>4</v>
      </c>
      <c r="C21" t="s">
        <v>12</v>
      </c>
      <c r="D21">
        <v>182.15299999999999</v>
      </c>
      <c r="E21">
        <v>184.50299999999999</v>
      </c>
      <c r="F21">
        <f>E21-D21</f>
        <v>2.3499999999999943</v>
      </c>
      <c r="G21" t="s">
        <v>61</v>
      </c>
      <c r="H21">
        <v>3</v>
      </c>
      <c r="I21">
        <f t="shared" si="2"/>
        <v>7.0499999999999829</v>
      </c>
      <c r="J21" t="s">
        <v>60</v>
      </c>
    </row>
    <row r="22" spans="1:10" x14ac:dyDescent="0.25">
      <c r="A22" t="s">
        <v>26</v>
      </c>
      <c r="B22">
        <v>2</v>
      </c>
      <c r="C22" t="s">
        <v>22</v>
      </c>
      <c r="D22">
        <v>0</v>
      </c>
      <c r="E22">
        <v>4.8129999999999997</v>
      </c>
      <c r="F22">
        <f t="shared" ref="F22:F50" si="3">E22-D22</f>
        <v>4.8129999999999997</v>
      </c>
      <c r="G22" t="s">
        <v>61</v>
      </c>
      <c r="H22">
        <v>3</v>
      </c>
      <c r="I22">
        <f t="shared" si="2"/>
        <v>14.439</v>
      </c>
      <c r="J22" t="s">
        <v>63</v>
      </c>
    </row>
    <row r="23" spans="1:10" x14ac:dyDescent="0.25">
      <c r="A23" t="s">
        <v>26</v>
      </c>
      <c r="B23">
        <v>2</v>
      </c>
      <c r="C23" t="s">
        <v>22</v>
      </c>
      <c r="D23">
        <v>6.3959999999999999</v>
      </c>
      <c r="E23">
        <v>18.178999999999998</v>
      </c>
      <c r="F23">
        <f t="shared" si="3"/>
        <v>11.782999999999998</v>
      </c>
      <c r="G23" t="s">
        <v>61</v>
      </c>
      <c r="H23">
        <v>3</v>
      </c>
      <c r="I23">
        <f t="shared" si="2"/>
        <v>35.34899999999999</v>
      </c>
      <c r="J23" t="s">
        <v>64</v>
      </c>
    </row>
    <row r="24" spans="1:10" x14ac:dyDescent="0.25">
      <c r="A24" t="s">
        <v>26</v>
      </c>
      <c r="B24">
        <v>2</v>
      </c>
      <c r="C24" t="s">
        <v>22</v>
      </c>
      <c r="D24">
        <v>18.178999999999998</v>
      </c>
      <c r="E24">
        <v>25.11</v>
      </c>
      <c r="F24">
        <f t="shared" si="3"/>
        <v>6.9310000000000009</v>
      </c>
      <c r="G24" t="s">
        <v>61</v>
      </c>
      <c r="H24">
        <v>3</v>
      </c>
      <c r="I24">
        <f t="shared" si="2"/>
        <v>20.793000000000003</v>
      </c>
      <c r="J24" t="s">
        <v>65</v>
      </c>
    </row>
    <row r="25" spans="1:10" x14ac:dyDescent="0.25">
      <c r="A25" t="s">
        <v>26</v>
      </c>
      <c r="B25">
        <v>2</v>
      </c>
      <c r="C25" t="s">
        <v>22</v>
      </c>
      <c r="D25">
        <v>32.302</v>
      </c>
      <c r="E25">
        <v>36.659999999999997</v>
      </c>
      <c r="F25">
        <f t="shared" si="3"/>
        <v>4.357999999999997</v>
      </c>
      <c r="G25" t="s">
        <v>61</v>
      </c>
      <c r="H25">
        <v>3</v>
      </c>
      <c r="I25">
        <f t="shared" si="2"/>
        <v>13.073999999999991</v>
      </c>
      <c r="J25" t="s">
        <v>66</v>
      </c>
    </row>
    <row r="26" spans="1:10" x14ac:dyDescent="0.25">
      <c r="A26" t="s">
        <v>62</v>
      </c>
      <c r="B26">
        <v>2</v>
      </c>
      <c r="C26" t="s">
        <v>22</v>
      </c>
      <c r="D26">
        <v>1.7829999999999999</v>
      </c>
      <c r="E26">
        <v>16.146999999999998</v>
      </c>
      <c r="F26">
        <f t="shared" si="3"/>
        <v>14.363999999999999</v>
      </c>
      <c r="G26" t="s">
        <v>61</v>
      </c>
      <c r="H26">
        <v>3</v>
      </c>
      <c r="I26">
        <f t="shared" si="2"/>
        <v>43.091999999999999</v>
      </c>
      <c r="J26" t="s">
        <v>67</v>
      </c>
    </row>
    <row r="27" spans="1:10" x14ac:dyDescent="0.25">
      <c r="A27" t="s">
        <v>18</v>
      </c>
      <c r="B27">
        <v>2</v>
      </c>
      <c r="C27" t="s">
        <v>22</v>
      </c>
      <c r="D27">
        <v>4.1120000000000001</v>
      </c>
      <c r="E27">
        <v>8.3140000000000001</v>
      </c>
      <c r="F27">
        <f t="shared" si="3"/>
        <v>4.202</v>
      </c>
      <c r="G27" t="s">
        <v>61</v>
      </c>
      <c r="H27">
        <v>3</v>
      </c>
      <c r="I27">
        <f t="shared" si="2"/>
        <v>12.606</v>
      </c>
      <c r="J27" t="s">
        <v>68</v>
      </c>
    </row>
    <row r="28" spans="1:10" x14ac:dyDescent="0.25">
      <c r="A28" t="s">
        <v>18</v>
      </c>
      <c r="B28">
        <v>2</v>
      </c>
      <c r="C28" t="s">
        <v>22</v>
      </c>
      <c r="D28">
        <v>8.3140000000000001</v>
      </c>
      <c r="E28">
        <v>17.805</v>
      </c>
      <c r="F28">
        <f t="shared" si="3"/>
        <v>9.4909999999999997</v>
      </c>
      <c r="G28" t="s">
        <v>61</v>
      </c>
      <c r="H28">
        <v>3</v>
      </c>
      <c r="I28">
        <f t="shared" si="2"/>
        <v>28.472999999999999</v>
      </c>
      <c r="J28" t="s">
        <v>69</v>
      </c>
    </row>
    <row r="29" spans="1:10" x14ac:dyDescent="0.25">
      <c r="A29" t="s">
        <v>18</v>
      </c>
      <c r="B29">
        <v>2</v>
      </c>
      <c r="C29" t="s">
        <v>22</v>
      </c>
      <c r="D29">
        <v>19</v>
      </c>
      <c r="E29">
        <v>28.742000000000001</v>
      </c>
      <c r="F29">
        <f t="shared" si="3"/>
        <v>9.7420000000000009</v>
      </c>
      <c r="G29" t="s">
        <v>61</v>
      </c>
      <c r="H29">
        <v>3</v>
      </c>
      <c r="I29">
        <f t="shared" si="2"/>
        <v>29.226000000000003</v>
      </c>
      <c r="J29" t="s">
        <v>70</v>
      </c>
    </row>
    <row r="30" spans="1:10" x14ac:dyDescent="0.25">
      <c r="A30" t="s">
        <v>18</v>
      </c>
      <c r="B30">
        <v>2</v>
      </c>
      <c r="C30" t="s">
        <v>22</v>
      </c>
      <c r="D30">
        <v>31.009</v>
      </c>
      <c r="E30">
        <v>32.259</v>
      </c>
      <c r="F30">
        <f t="shared" si="3"/>
        <v>1.25</v>
      </c>
      <c r="G30" t="s">
        <v>61</v>
      </c>
      <c r="H30">
        <v>3</v>
      </c>
      <c r="I30">
        <f t="shared" si="2"/>
        <v>3.75</v>
      </c>
      <c r="J30" t="s">
        <v>71</v>
      </c>
    </row>
    <row r="31" spans="1:10" x14ac:dyDescent="0.25">
      <c r="A31" t="s">
        <v>72</v>
      </c>
      <c r="B31">
        <v>2</v>
      </c>
      <c r="C31" t="s">
        <v>22</v>
      </c>
      <c r="D31">
        <v>9.2219999999999995</v>
      </c>
      <c r="E31">
        <v>15.994999999999999</v>
      </c>
      <c r="F31">
        <f t="shared" si="3"/>
        <v>6.7729999999999997</v>
      </c>
      <c r="G31" t="s">
        <v>61</v>
      </c>
      <c r="H31">
        <v>3</v>
      </c>
      <c r="I31">
        <f t="shared" si="2"/>
        <v>20.318999999999999</v>
      </c>
      <c r="J31" t="s">
        <v>73</v>
      </c>
    </row>
    <row r="32" spans="1:10" x14ac:dyDescent="0.25">
      <c r="A32" t="s">
        <v>74</v>
      </c>
      <c r="B32">
        <v>2</v>
      </c>
      <c r="C32" t="s">
        <v>22</v>
      </c>
      <c r="D32">
        <v>0</v>
      </c>
      <c r="E32">
        <v>12.3</v>
      </c>
      <c r="F32">
        <f t="shared" si="3"/>
        <v>12.3</v>
      </c>
      <c r="G32" t="s">
        <v>61</v>
      </c>
      <c r="H32">
        <v>3</v>
      </c>
      <c r="I32">
        <f t="shared" si="2"/>
        <v>36.900000000000006</v>
      </c>
      <c r="J32" t="s">
        <v>75</v>
      </c>
    </row>
    <row r="33" spans="1:10" x14ac:dyDescent="0.25">
      <c r="A33" t="s">
        <v>76</v>
      </c>
      <c r="B33">
        <v>2</v>
      </c>
      <c r="C33" t="s">
        <v>22</v>
      </c>
      <c r="D33">
        <v>0</v>
      </c>
      <c r="E33">
        <v>9.34</v>
      </c>
      <c r="F33">
        <f t="shared" si="3"/>
        <v>9.34</v>
      </c>
      <c r="G33" t="s">
        <v>61</v>
      </c>
      <c r="H33">
        <v>3</v>
      </c>
      <c r="I33">
        <f t="shared" si="2"/>
        <v>28.02</v>
      </c>
      <c r="J33" t="s">
        <v>77</v>
      </c>
    </row>
    <row r="34" spans="1:10" x14ac:dyDescent="0.25">
      <c r="A34" t="s">
        <v>76</v>
      </c>
      <c r="B34">
        <v>2</v>
      </c>
      <c r="C34" t="s">
        <v>22</v>
      </c>
      <c r="D34">
        <v>9.8569999999999993</v>
      </c>
      <c r="E34">
        <v>15.565</v>
      </c>
      <c r="F34">
        <f t="shared" si="3"/>
        <v>5.7080000000000002</v>
      </c>
      <c r="G34" t="s">
        <v>61</v>
      </c>
      <c r="H34">
        <v>3</v>
      </c>
      <c r="I34">
        <f t="shared" si="2"/>
        <v>17.124000000000002</v>
      </c>
      <c r="J34" t="s">
        <v>78</v>
      </c>
    </row>
    <row r="35" spans="1:10" x14ac:dyDescent="0.25">
      <c r="A35" t="s">
        <v>76</v>
      </c>
      <c r="B35">
        <v>2</v>
      </c>
      <c r="C35" t="s">
        <v>22</v>
      </c>
      <c r="D35">
        <v>15.565</v>
      </c>
      <c r="E35">
        <v>31.780999999999999</v>
      </c>
      <c r="F35">
        <f t="shared" si="3"/>
        <v>16.216000000000001</v>
      </c>
      <c r="G35" t="s">
        <v>61</v>
      </c>
      <c r="H35">
        <v>3</v>
      </c>
      <c r="I35">
        <f t="shared" si="2"/>
        <v>48.648000000000003</v>
      </c>
      <c r="J35" t="s">
        <v>79</v>
      </c>
    </row>
    <row r="36" spans="1:10" x14ac:dyDescent="0.25">
      <c r="A36" t="s">
        <v>76</v>
      </c>
      <c r="B36">
        <v>2</v>
      </c>
      <c r="C36" t="s">
        <v>22</v>
      </c>
      <c r="D36">
        <v>34.088999999999999</v>
      </c>
      <c r="E36">
        <v>49.643999999999998</v>
      </c>
      <c r="F36">
        <f t="shared" si="3"/>
        <v>15.555</v>
      </c>
      <c r="G36" t="s">
        <v>61</v>
      </c>
      <c r="H36">
        <v>3</v>
      </c>
      <c r="I36">
        <f t="shared" si="2"/>
        <v>46.664999999999999</v>
      </c>
      <c r="J36" t="s">
        <v>80</v>
      </c>
    </row>
    <row r="37" spans="1:10" x14ac:dyDescent="0.25">
      <c r="A37" t="s">
        <v>81</v>
      </c>
      <c r="B37">
        <v>2</v>
      </c>
      <c r="C37" t="s">
        <v>22</v>
      </c>
      <c r="D37">
        <v>1.65</v>
      </c>
      <c r="E37">
        <v>3.7770000000000001</v>
      </c>
      <c r="F37">
        <f t="shared" si="3"/>
        <v>2.1270000000000002</v>
      </c>
      <c r="G37" t="s">
        <v>61</v>
      </c>
      <c r="H37">
        <v>3</v>
      </c>
      <c r="I37">
        <f t="shared" si="2"/>
        <v>6.3810000000000002</v>
      </c>
      <c r="J37" t="s">
        <v>82</v>
      </c>
    </row>
    <row r="38" spans="1:10" x14ac:dyDescent="0.25">
      <c r="A38" t="s">
        <v>83</v>
      </c>
      <c r="B38">
        <v>2</v>
      </c>
      <c r="C38" t="s">
        <v>22</v>
      </c>
      <c r="D38">
        <v>0.92600000000000005</v>
      </c>
      <c r="E38">
        <v>19.393999999999998</v>
      </c>
      <c r="F38">
        <f t="shared" si="3"/>
        <v>18.468</v>
      </c>
      <c r="G38" t="s">
        <v>61</v>
      </c>
      <c r="H38">
        <v>3</v>
      </c>
      <c r="I38">
        <f t="shared" si="2"/>
        <v>55.403999999999996</v>
      </c>
      <c r="J38" t="s">
        <v>84</v>
      </c>
    </row>
    <row r="39" spans="1:10" x14ac:dyDescent="0.25">
      <c r="A39" t="s">
        <v>33</v>
      </c>
      <c r="B39">
        <v>2</v>
      </c>
      <c r="C39" t="s">
        <v>22</v>
      </c>
      <c r="D39">
        <v>3.657</v>
      </c>
      <c r="E39">
        <v>23.748000000000001</v>
      </c>
      <c r="F39">
        <f t="shared" si="3"/>
        <v>20.091000000000001</v>
      </c>
      <c r="G39" t="s">
        <v>61</v>
      </c>
      <c r="H39">
        <v>3</v>
      </c>
      <c r="I39">
        <f t="shared" si="2"/>
        <v>60.273000000000003</v>
      </c>
      <c r="J39" t="s">
        <v>85</v>
      </c>
    </row>
    <row r="40" spans="1:10" x14ac:dyDescent="0.25">
      <c r="A40" t="s">
        <v>86</v>
      </c>
      <c r="B40">
        <v>2</v>
      </c>
      <c r="C40" t="s">
        <v>22</v>
      </c>
      <c r="D40">
        <v>0</v>
      </c>
      <c r="E40">
        <v>11.228999999999999</v>
      </c>
      <c r="F40">
        <f t="shared" si="3"/>
        <v>11.228999999999999</v>
      </c>
      <c r="G40" t="s">
        <v>61</v>
      </c>
      <c r="H40">
        <v>3</v>
      </c>
      <c r="I40">
        <f t="shared" si="2"/>
        <v>33.686999999999998</v>
      </c>
      <c r="J40" t="s">
        <v>87</v>
      </c>
    </row>
    <row r="41" spans="1:10" x14ac:dyDescent="0.25">
      <c r="A41" t="s">
        <v>88</v>
      </c>
      <c r="B41">
        <v>2</v>
      </c>
      <c r="C41" t="s">
        <v>22</v>
      </c>
      <c r="D41">
        <v>0</v>
      </c>
      <c r="E41">
        <v>8.9939999999999998</v>
      </c>
      <c r="F41">
        <f t="shared" si="3"/>
        <v>8.9939999999999998</v>
      </c>
      <c r="G41" t="s">
        <v>61</v>
      </c>
      <c r="H41">
        <v>3</v>
      </c>
      <c r="I41">
        <f t="shared" si="2"/>
        <v>26.981999999999999</v>
      </c>
      <c r="J41" t="s">
        <v>89</v>
      </c>
    </row>
    <row r="42" spans="1:10" x14ac:dyDescent="0.25">
      <c r="A42" t="s">
        <v>90</v>
      </c>
      <c r="B42">
        <v>2</v>
      </c>
      <c r="C42" t="s">
        <v>22</v>
      </c>
      <c r="D42">
        <v>0</v>
      </c>
      <c r="E42">
        <v>4.67</v>
      </c>
      <c r="F42">
        <f t="shared" si="3"/>
        <v>4.67</v>
      </c>
      <c r="G42" t="s">
        <v>61</v>
      </c>
      <c r="H42">
        <v>3</v>
      </c>
      <c r="I42">
        <f t="shared" si="2"/>
        <v>14.01</v>
      </c>
      <c r="J42" t="s">
        <v>91</v>
      </c>
    </row>
    <row r="43" spans="1:10" x14ac:dyDescent="0.25">
      <c r="A43" t="s">
        <v>92</v>
      </c>
      <c r="B43">
        <v>2</v>
      </c>
      <c r="C43" t="s">
        <v>22</v>
      </c>
      <c r="D43">
        <v>15.862</v>
      </c>
      <c r="E43">
        <v>18.948</v>
      </c>
      <c r="F43">
        <f t="shared" si="3"/>
        <v>3.0860000000000003</v>
      </c>
      <c r="G43" t="s">
        <v>61</v>
      </c>
      <c r="H43">
        <v>3</v>
      </c>
      <c r="I43">
        <f t="shared" si="2"/>
        <v>9.2580000000000009</v>
      </c>
      <c r="J43" t="s">
        <v>93</v>
      </c>
    </row>
    <row r="44" spans="1:10" x14ac:dyDescent="0.25">
      <c r="A44" t="s">
        <v>92</v>
      </c>
      <c r="B44">
        <v>2</v>
      </c>
      <c r="C44" t="s">
        <v>22</v>
      </c>
      <c r="D44">
        <v>18.948</v>
      </c>
      <c r="E44">
        <v>20.872</v>
      </c>
      <c r="F44">
        <f t="shared" si="3"/>
        <v>1.9239999999999995</v>
      </c>
      <c r="G44" t="s">
        <v>61</v>
      </c>
      <c r="H44">
        <v>3</v>
      </c>
      <c r="I44">
        <f t="shared" si="2"/>
        <v>5.7719999999999985</v>
      </c>
      <c r="J44" t="s">
        <v>94</v>
      </c>
    </row>
    <row r="45" spans="1:10" x14ac:dyDescent="0.25">
      <c r="A45" t="s">
        <v>92</v>
      </c>
      <c r="B45">
        <v>2</v>
      </c>
      <c r="C45" t="s">
        <v>22</v>
      </c>
      <c r="D45">
        <v>27.794</v>
      </c>
      <c r="E45">
        <v>48.360999999999997</v>
      </c>
      <c r="F45">
        <f t="shared" si="3"/>
        <v>20.566999999999997</v>
      </c>
      <c r="G45" t="s">
        <v>61</v>
      </c>
      <c r="H45">
        <v>3</v>
      </c>
      <c r="I45">
        <f t="shared" si="2"/>
        <v>61.700999999999993</v>
      </c>
      <c r="J45" t="s">
        <v>95</v>
      </c>
    </row>
    <row r="46" spans="1:10" x14ac:dyDescent="0.25">
      <c r="A46" t="s">
        <v>96</v>
      </c>
      <c r="B46">
        <v>2</v>
      </c>
      <c r="C46" t="s">
        <v>22</v>
      </c>
      <c r="D46">
        <v>0</v>
      </c>
      <c r="E46">
        <v>16.233000000000001</v>
      </c>
      <c r="F46">
        <f t="shared" si="3"/>
        <v>16.233000000000001</v>
      </c>
      <c r="G46" t="s">
        <v>61</v>
      </c>
      <c r="H46">
        <v>3</v>
      </c>
      <c r="I46">
        <f t="shared" si="2"/>
        <v>48.698999999999998</v>
      </c>
      <c r="J46" t="s">
        <v>97</v>
      </c>
    </row>
    <row r="47" spans="1:10" x14ac:dyDescent="0.25">
      <c r="A47" t="s">
        <v>96</v>
      </c>
      <c r="B47">
        <v>2</v>
      </c>
      <c r="C47" t="s">
        <v>22</v>
      </c>
      <c r="D47">
        <v>18.2</v>
      </c>
      <c r="E47">
        <v>28.49</v>
      </c>
      <c r="F47">
        <f t="shared" si="3"/>
        <v>10.29</v>
      </c>
      <c r="G47" t="s">
        <v>61</v>
      </c>
      <c r="H47">
        <v>3</v>
      </c>
      <c r="I47">
        <f t="shared" si="2"/>
        <v>30.869999999999997</v>
      </c>
      <c r="J47" t="s">
        <v>98</v>
      </c>
    </row>
    <row r="48" spans="1:10" x14ac:dyDescent="0.25">
      <c r="A48" t="s">
        <v>99</v>
      </c>
      <c r="B48">
        <v>2</v>
      </c>
      <c r="C48" t="s">
        <v>22</v>
      </c>
      <c r="D48">
        <v>3</v>
      </c>
      <c r="E48">
        <v>3.9319999999999999</v>
      </c>
      <c r="F48">
        <f t="shared" si="3"/>
        <v>0.93199999999999994</v>
      </c>
      <c r="G48" t="s">
        <v>61</v>
      </c>
      <c r="H48">
        <v>3</v>
      </c>
      <c r="I48">
        <f t="shared" si="2"/>
        <v>2.7959999999999998</v>
      </c>
      <c r="J48" t="s">
        <v>100</v>
      </c>
    </row>
    <row r="49" spans="1:10" x14ac:dyDescent="0.25">
      <c r="A49" t="s">
        <v>99</v>
      </c>
      <c r="B49">
        <v>2</v>
      </c>
      <c r="C49" t="s">
        <v>22</v>
      </c>
      <c r="D49">
        <v>3.9319999999999999</v>
      </c>
      <c r="E49">
        <v>6.0670000000000002</v>
      </c>
      <c r="F49">
        <f t="shared" si="3"/>
        <v>2.1350000000000002</v>
      </c>
      <c r="G49" t="s">
        <v>61</v>
      </c>
      <c r="H49">
        <v>3</v>
      </c>
      <c r="I49">
        <f t="shared" si="2"/>
        <v>6.4050000000000011</v>
      </c>
      <c r="J49" t="s">
        <v>101</v>
      </c>
    </row>
    <row r="50" spans="1:10" x14ac:dyDescent="0.25">
      <c r="A50" t="s">
        <v>102</v>
      </c>
      <c r="B50">
        <v>2</v>
      </c>
      <c r="C50" t="s">
        <v>22</v>
      </c>
      <c r="D50">
        <v>0</v>
      </c>
      <c r="E50">
        <v>2.3519999999999999</v>
      </c>
      <c r="F50">
        <f t="shared" si="3"/>
        <v>2.3519999999999999</v>
      </c>
      <c r="G50" t="s">
        <v>61</v>
      </c>
      <c r="H50">
        <v>3</v>
      </c>
      <c r="I50">
        <f t="shared" si="2"/>
        <v>7.0559999999999992</v>
      </c>
      <c r="J50" t="s">
        <v>103</v>
      </c>
    </row>
    <row r="51" spans="1:10" x14ac:dyDescent="0.25">
      <c r="H51" s="4" t="s">
        <v>258</v>
      </c>
      <c r="I51" s="4">
        <f>SUM(I19:I50)</f>
        <v>843.00900000000013</v>
      </c>
    </row>
    <row r="52" spans="1:10" x14ac:dyDescent="0.25">
      <c r="A52" t="s">
        <v>119</v>
      </c>
    </row>
    <row r="53" spans="1:10" x14ac:dyDescent="0.25">
      <c r="A53" t="s">
        <v>104</v>
      </c>
      <c r="B53">
        <v>2</v>
      </c>
      <c r="C53" t="s">
        <v>12</v>
      </c>
      <c r="D53">
        <v>33.689</v>
      </c>
      <c r="E53">
        <v>43.354999999999997</v>
      </c>
      <c r="F53">
        <f>E53-D53</f>
        <v>9.6659999999999968</v>
      </c>
      <c r="G53" t="s">
        <v>61</v>
      </c>
      <c r="H53">
        <v>3</v>
      </c>
      <c r="I53">
        <f>F53*3</f>
        <v>28.99799999999999</v>
      </c>
      <c r="J53" t="s">
        <v>169</v>
      </c>
    </row>
    <row r="54" spans="1:10" x14ac:dyDescent="0.25">
      <c r="A54" t="s">
        <v>104</v>
      </c>
      <c r="B54">
        <v>2</v>
      </c>
      <c r="C54" t="s">
        <v>12</v>
      </c>
      <c r="D54">
        <v>24.94</v>
      </c>
      <c r="E54">
        <v>33.689</v>
      </c>
      <c r="F54">
        <f>E54-D54</f>
        <v>8.7489999999999988</v>
      </c>
      <c r="G54" t="s">
        <v>61</v>
      </c>
      <c r="H54">
        <v>3</v>
      </c>
      <c r="I54">
        <f t="shared" ref="I54:I66" si="4">F54*3</f>
        <v>26.246999999999996</v>
      </c>
      <c r="J54" t="s">
        <v>168</v>
      </c>
    </row>
    <row r="55" spans="1:10" x14ac:dyDescent="0.25">
      <c r="A55" t="s">
        <v>107</v>
      </c>
      <c r="B55">
        <v>2</v>
      </c>
      <c r="C55" t="s">
        <v>108</v>
      </c>
      <c r="D55">
        <v>28.489000000000001</v>
      </c>
      <c r="E55">
        <v>32.883000000000003</v>
      </c>
      <c r="F55">
        <f t="shared" ref="F55:F66" si="5">E55-D55</f>
        <v>4.3940000000000019</v>
      </c>
      <c r="G55" t="s">
        <v>61</v>
      </c>
      <c r="H55">
        <v>3</v>
      </c>
      <c r="I55">
        <f t="shared" si="4"/>
        <v>13.182000000000006</v>
      </c>
    </row>
    <row r="56" spans="1:10" x14ac:dyDescent="0.25">
      <c r="A56" t="s">
        <v>109</v>
      </c>
      <c r="B56">
        <v>2</v>
      </c>
      <c r="C56" t="s">
        <v>108</v>
      </c>
      <c r="D56">
        <v>11.23</v>
      </c>
      <c r="E56">
        <v>14.427</v>
      </c>
      <c r="F56">
        <f t="shared" si="5"/>
        <v>3.1969999999999992</v>
      </c>
      <c r="G56" t="s">
        <v>61</v>
      </c>
      <c r="H56">
        <v>3</v>
      </c>
      <c r="I56">
        <f t="shared" si="4"/>
        <v>9.5909999999999975</v>
      </c>
    </row>
    <row r="57" spans="1:10" x14ac:dyDescent="0.25">
      <c r="A57" t="s">
        <v>110</v>
      </c>
      <c r="B57">
        <v>4</v>
      </c>
      <c r="C57" t="s">
        <v>12</v>
      </c>
      <c r="D57">
        <v>519.58299999999997</v>
      </c>
      <c r="E57">
        <v>527</v>
      </c>
      <c r="F57">
        <f t="shared" si="5"/>
        <v>7.41700000000003</v>
      </c>
      <c r="G57" t="s">
        <v>61</v>
      </c>
      <c r="H57">
        <v>3</v>
      </c>
      <c r="I57">
        <f t="shared" si="4"/>
        <v>22.25100000000009</v>
      </c>
      <c r="J57" t="s">
        <v>167</v>
      </c>
    </row>
    <row r="58" spans="1:10" x14ac:dyDescent="0.25">
      <c r="A58" t="s">
        <v>111</v>
      </c>
      <c r="B58">
        <v>4</v>
      </c>
      <c r="C58" t="s">
        <v>12</v>
      </c>
      <c r="D58">
        <v>150.63900000000001</v>
      </c>
      <c r="E58">
        <v>155.21600000000001</v>
      </c>
      <c r="F58">
        <f t="shared" si="5"/>
        <v>4.5769999999999982</v>
      </c>
      <c r="G58" t="s">
        <v>61</v>
      </c>
      <c r="H58">
        <v>3</v>
      </c>
      <c r="I58">
        <f t="shared" si="4"/>
        <v>13.730999999999995</v>
      </c>
      <c r="J58" t="s">
        <v>166</v>
      </c>
    </row>
    <row r="59" spans="1:10" x14ac:dyDescent="0.25">
      <c r="A59" t="s">
        <v>112</v>
      </c>
      <c r="B59">
        <v>2</v>
      </c>
      <c r="C59" t="s">
        <v>108</v>
      </c>
      <c r="D59">
        <v>2</v>
      </c>
      <c r="E59">
        <v>3.657</v>
      </c>
      <c r="F59">
        <f t="shared" si="5"/>
        <v>1.657</v>
      </c>
      <c r="G59" t="s">
        <v>61</v>
      </c>
      <c r="H59">
        <v>3</v>
      </c>
      <c r="I59">
        <f t="shared" si="4"/>
        <v>4.9710000000000001</v>
      </c>
    </row>
    <row r="60" spans="1:10" x14ac:dyDescent="0.25">
      <c r="A60" t="s">
        <v>113</v>
      </c>
      <c r="B60">
        <v>2</v>
      </c>
      <c r="C60" t="s">
        <v>108</v>
      </c>
      <c r="D60">
        <v>1.44</v>
      </c>
      <c r="E60">
        <v>4.1120000000000001</v>
      </c>
      <c r="F60">
        <f t="shared" si="5"/>
        <v>2.6720000000000002</v>
      </c>
      <c r="G60" t="s">
        <v>61</v>
      </c>
      <c r="H60">
        <v>3</v>
      </c>
      <c r="I60">
        <f t="shared" si="4"/>
        <v>8.016</v>
      </c>
      <c r="J60" t="s">
        <v>174</v>
      </c>
    </row>
    <row r="61" spans="1:10" x14ac:dyDescent="0.25">
      <c r="A61" t="s">
        <v>111</v>
      </c>
      <c r="B61">
        <v>4</v>
      </c>
      <c r="C61" t="s">
        <v>12</v>
      </c>
      <c r="D61">
        <v>135.785</v>
      </c>
      <c r="E61" s="1" t="s">
        <v>114</v>
      </c>
      <c r="F61">
        <v>12.221</v>
      </c>
      <c r="G61" t="s">
        <v>61</v>
      </c>
      <c r="H61">
        <v>3</v>
      </c>
      <c r="I61">
        <f t="shared" si="4"/>
        <v>36.662999999999997</v>
      </c>
      <c r="J61" t="s">
        <v>165</v>
      </c>
    </row>
    <row r="62" spans="1:10" x14ac:dyDescent="0.25">
      <c r="A62" t="s">
        <v>115</v>
      </c>
      <c r="B62">
        <v>4</v>
      </c>
      <c r="C62" t="s">
        <v>12</v>
      </c>
      <c r="D62">
        <v>127.822</v>
      </c>
      <c r="E62">
        <v>135.785</v>
      </c>
      <c r="F62">
        <f t="shared" si="5"/>
        <v>7.9629999999999939</v>
      </c>
      <c r="G62" t="s">
        <v>61</v>
      </c>
      <c r="H62">
        <v>3</v>
      </c>
      <c r="I62">
        <f t="shared" si="4"/>
        <v>23.888999999999982</v>
      </c>
      <c r="J62" t="s">
        <v>171</v>
      </c>
    </row>
    <row r="63" spans="1:10" x14ac:dyDescent="0.25">
      <c r="A63" t="s">
        <v>111</v>
      </c>
      <c r="B63">
        <v>2</v>
      </c>
      <c r="C63" t="s">
        <v>12</v>
      </c>
      <c r="D63">
        <v>119.52</v>
      </c>
      <c r="E63">
        <v>127.822</v>
      </c>
      <c r="F63">
        <f t="shared" si="5"/>
        <v>8.3020000000000067</v>
      </c>
      <c r="G63" t="s">
        <v>61</v>
      </c>
      <c r="H63">
        <v>3</v>
      </c>
      <c r="I63">
        <f t="shared" si="4"/>
        <v>24.90600000000002</v>
      </c>
      <c r="J63" t="s">
        <v>170</v>
      </c>
    </row>
    <row r="64" spans="1:10" x14ac:dyDescent="0.25">
      <c r="A64" t="s">
        <v>116</v>
      </c>
      <c r="B64">
        <v>2</v>
      </c>
      <c r="C64" t="s">
        <v>22</v>
      </c>
      <c r="D64">
        <v>42.25</v>
      </c>
      <c r="E64">
        <v>42.497</v>
      </c>
      <c r="F64">
        <f t="shared" si="5"/>
        <v>0.24699999999999989</v>
      </c>
      <c r="G64" t="s">
        <v>61</v>
      </c>
      <c r="H64">
        <v>3</v>
      </c>
      <c r="I64">
        <f t="shared" si="4"/>
        <v>0.74099999999999966</v>
      </c>
    </row>
    <row r="65" spans="1:10" x14ac:dyDescent="0.25">
      <c r="A65" t="s">
        <v>117</v>
      </c>
      <c r="B65">
        <v>4</v>
      </c>
      <c r="C65" t="s">
        <v>22</v>
      </c>
      <c r="D65">
        <v>522.54499999999996</v>
      </c>
      <c r="E65">
        <v>525.303</v>
      </c>
      <c r="F65">
        <f t="shared" si="5"/>
        <v>2.7580000000000382</v>
      </c>
      <c r="G65" t="s">
        <v>61</v>
      </c>
      <c r="H65">
        <v>3</v>
      </c>
      <c r="I65">
        <f t="shared" si="4"/>
        <v>8.2740000000001146</v>
      </c>
      <c r="J65" t="s">
        <v>172</v>
      </c>
    </row>
    <row r="66" spans="1:10" x14ac:dyDescent="0.25">
      <c r="A66" t="s">
        <v>118</v>
      </c>
      <c r="B66">
        <v>4</v>
      </c>
      <c r="C66" t="s">
        <v>22</v>
      </c>
      <c r="D66">
        <v>31.498999999999999</v>
      </c>
      <c r="E66">
        <v>48.31</v>
      </c>
      <c r="F66">
        <f t="shared" si="5"/>
        <v>16.811000000000003</v>
      </c>
      <c r="G66" t="s">
        <v>61</v>
      </c>
      <c r="H66">
        <v>3</v>
      </c>
      <c r="I66">
        <f t="shared" si="4"/>
        <v>50.433000000000007</v>
      </c>
      <c r="J66" t="s">
        <v>173</v>
      </c>
    </row>
    <row r="67" spans="1:10" x14ac:dyDescent="0.25">
      <c r="H67" s="4" t="s">
        <v>258</v>
      </c>
      <c r="I67" s="4">
        <f>SUM(I53:I66)</f>
        <v>271.8930000000002</v>
      </c>
    </row>
    <row r="68" spans="1:10" x14ac:dyDescent="0.25">
      <c r="A68" t="s">
        <v>121</v>
      </c>
    </row>
    <row r="69" spans="1:10" x14ac:dyDescent="0.25">
      <c r="A69" t="s">
        <v>122</v>
      </c>
      <c r="C69" t="s">
        <v>12</v>
      </c>
      <c r="D69">
        <v>168.27199999999999</v>
      </c>
      <c r="E69">
        <v>170.34700000000001</v>
      </c>
      <c r="F69">
        <f>E69-D69</f>
        <v>2.0750000000000171</v>
      </c>
      <c r="G69" t="s">
        <v>125</v>
      </c>
      <c r="H69">
        <v>6</v>
      </c>
      <c r="I69">
        <f>H69*F69</f>
        <v>12.450000000000102</v>
      </c>
      <c r="J69" t="s">
        <v>126</v>
      </c>
    </row>
    <row r="70" spans="1:10" x14ac:dyDescent="0.25">
      <c r="A70" t="s">
        <v>122</v>
      </c>
      <c r="C70" t="s">
        <v>12</v>
      </c>
      <c r="D70">
        <v>178.56200000000001</v>
      </c>
      <c r="E70">
        <v>179.59200000000001</v>
      </c>
      <c r="F70">
        <f t="shared" ref="F70:F97" si="6">E70-D70</f>
        <v>1.0300000000000011</v>
      </c>
      <c r="G70" t="s">
        <v>125</v>
      </c>
      <c r="H70">
        <v>6</v>
      </c>
      <c r="I70">
        <f t="shared" ref="I70:I118" si="7">H70*F70</f>
        <v>6.1800000000000068</v>
      </c>
      <c r="J70" t="s">
        <v>127</v>
      </c>
    </row>
    <row r="71" spans="1:10" x14ac:dyDescent="0.25">
      <c r="A71" t="s">
        <v>123</v>
      </c>
      <c r="C71" t="s">
        <v>12</v>
      </c>
      <c r="D71">
        <v>64.253</v>
      </c>
      <c r="E71">
        <v>65.83</v>
      </c>
      <c r="F71">
        <f t="shared" si="6"/>
        <v>1.5769999999999982</v>
      </c>
      <c r="G71" t="s">
        <v>125</v>
      </c>
      <c r="H71">
        <v>6</v>
      </c>
      <c r="I71">
        <f t="shared" si="7"/>
        <v>9.4619999999999891</v>
      </c>
      <c r="J71" t="s">
        <v>128</v>
      </c>
    </row>
    <row r="72" spans="1:10" x14ac:dyDescent="0.25">
      <c r="A72" t="s">
        <v>123</v>
      </c>
      <c r="C72" t="s">
        <v>12</v>
      </c>
      <c r="D72">
        <v>77.150000000000006</v>
      </c>
      <c r="E72">
        <v>88.75</v>
      </c>
      <c r="F72">
        <f t="shared" si="6"/>
        <v>11.599999999999994</v>
      </c>
      <c r="G72" t="s">
        <v>125</v>
      </c>
      <c r="H72">
        <v>6</v>
      </c>
      <c r="I72">
        <f t="shared" si="7"/>
        <v>69.599999999999966</v>
      </c>
      <c r="J72" t="s">
        <v>129</v>
      </c>
    </row>
    <row r="73" spans="1:10" x14ac:dyDescent="0.25">
      <c r="A73" t="s">
        <v>124</v>
      </c>
      <c r="C73" t="s">
        <v>12</v>
      </c>
      <c r="D73">
        <v>46.384</v>
      </c>
      <c r="E73">
        <v>51.534999999999997</v>
      </c>
      <c r="F73">
        <f t="shared" si="6"/>
        <v>5.1509999999999962</v>
      </c>
      <c r="G73" t="s">
        <v>125</v>
      </c>
      <c r="H73">
        <v>6</v>
      </c>
      <c r="I73">
        <f t="shared" si="7"/>
        <v>30.905999999999977</v>
      </c>
      <c r="J73" t="s">
        <v>130</v>
      </c>
    </row>
    <row r="74" spans="1:10" x14ac:dyDescent="0.25">
      <c r="A74" t="s">
        <v>122</v>
      </c>
      <c r="C74" t="s">
        <v>12</v>
      </c>
      <c r="D74">
        <v>171.39599999999999</v>
      </c>
      <c r="E74">
        <v>178.56200000000001</v>
      </c>
      <c r="F74">
        <f t="shared" si="6"/>
        <v>7.1660000000000252</v>
      </c>
      <c r="G74" t="s">
        <v>125</v>
      </c>
      <c r="H74">
        <v>6</v>
      </c>
      <c r="I74">
        <f t="shared" si="7"/>
        <v>42.996000000000151</v>
      </c>
      <c r="J74" t="s">
        <v>131</v>
      </c>
    </row>
    <row r="75" spans="1:10" x14ac:dyDescent="0.25">
      <c r="A75" t="s">
        <v>123</v>
      </c>
      <c r="C75" t="s">
        <v>12</v>
      </c>
      <c r="D75">
        <v>58</v>
      </c>
      <c r="E75">
        <v>64.253</v>
      </c>
      <c r="F75">
        <f t="shared" si="6"/>
        <v>6.2530000000000001</v>
      </c>
      <c r="G75" t="s">
        <v>125</v>
      </c>
      <c r="H75">
        <v>6</v>
      </c>
      <c r="I75">
        <f t="shared" si="7"/>
        <v>37.518000000000001</v>
      </c>
      <c r="J75" t="s">
        <v>132</v>
      </c>
    </row>
    <row r="76" spans="1:10" x14ac:dyDescent="0.25">
      <c r="A76" t="s">
        <v>123</v>
      </c>
      <c r="C76" t="s">
        <v>12</v>
      </c>
      <c r="D76">
        <v>57</v>
      </c>
      <c r="E76">
        <v>58</v>
      </c>
      <c r="F76">
        <f t="shared" si="6"/>
        <v>1</v>
      </c>
      <c r="G76" t="s">
        <v>125</v>
      </c>
      <c r="H76">
        <v>6</v>
      </c>
      <c r="I76">
        <f t="shared" si="7"/>
        <v>6</v>
      </c>
      <c r="J76" t="s">
        <v>133</v>
      </c>
    </row>
    <row r="77" spans="1:10" x14ac:dyDescent="0.25">
      <c r="A77" t="s">
        <v>124</v>
      </c>
      <c r="C77" t="s">
        <v>12</v>
      </c>
      <c r="D77">
        <v>43.36</v>
      </c>
      <c r="E77">
        <v>44.253</v>
      </c>
      <c r="F77">
        <f t="shared" si="6"/>
        <v>0.89300000000000068</v>
      </c>
      <c r="G77" t="s">
        <v>125</v>
      </c>
      <c r="H77">
        <v>6</v>
      </c>
      <c r="I77">
        <f t="shared" si="7"/>
        <v>5.3580000000000041</v>
      </c>
      <c r="J77" t="s">
        <v>134</v>
      </c>
    </row>
    <row r="78" spans="1:10" x14ac:dyDescent="0.25">
      <c r="A78" t="s">
        <v>124</v>
      </c>
      <c r="C78" t="s">
        <v>12</v>
      </c>
      <c r="D78">
        <v>45.408000000000001</v>
      </c>
      <c r="E78">
        <v>46.384</v>
      </c>
      <c r="F78">
        <f t="shared" si="6"/>
        <v>0.97599999999999909</v>
      </c>
      <c r="G78" t="s">
        <v>125</v>
      </c>
      <c r="H78">
        <v>6</v>
      </c>
      <c r="I78">
        <f t="shared" si="7"/>
        <v>5.8559999999999945</v>
      </c>
      <c r="J78" t="s">
        <v>135</v>
      </c>
    </row>
    <row r="79" spans="1:10" x14ac:dyDescent="0.25">
      <c r="A79" t="s">
        <v>124</v>
      </c>
      <c r="C79" t="s">
        <v>12</v>
      </c>
      <c r="D79">
        <v>51.534999999999997</v>
      </c>
      <c r="E79">
        <v>53.332999999999998</v>
      </c>
      <c r="F79">
        <f t="shared" si="6"/>
        <v>1.7980000000000018</v>
      </c>
      <c r="G79" t="s">
        <v>125</v>
      </c>
      <c r="H79">
        <v>6</v>
      </c>
      <c r="I79">
        <f t="shared" si="7"/>
        <v>10.788000000000011</v>
      </c>
      <c r="J79" t="s">
        <v>146</v>
      </c>
    </row>
    <row r="80" spans="1:10" x14ac:dyDescent="0.25">
      <c r="A80" t="s">
        <v>124</v>
      </c>
      <c r="C80" t="s">
        <v>12</v>
      </c>
      <c r="D80">
        <v>55</v>
      </c>
      <c r="E80">
        <v>55.762</v>
      </c>
      <c r="F80">
        <f t="shared" si="6"/>
        <v>0.76200000000000045</v>
      </c>
      <c r="G80" t="s">
        <v>125</v>
      </c>
      <c r="H80">
        <v>6</v>
      </c>
      <c r="I80">
        <f t="shared" si="7"/>
        <v>4.5720000000000027</v>
      </c>
      <c r="J80" t="s">
        <v>147</v>
      </c>
    </row>
    <row r="81" spans="1:10" x14ac:dyDescent="0.25">
      <c r="A81" t="s">
        <v>136</v>
      </c>
      <c r="C81" t="s">
        <v>12</v>
      </c>
      <c r="D81">
        <v>55.762</v>
      </c>
      <c r="E81">
        <v>73.992999999999995</v>
      </c>
      <c r="F81">
        <f t="shared" si="6"/>
        <v>18.230999999999995</v>
      </c>
      <c r="G81" t="s">
        <v>125</v>
      </c>
      <c r="H81">
        <v>6</v>
      </c>
      <c r="I81">
        <f t="shared" si="7"/>
        <v>109.38599999999997</v>
      </c>
      <c r="J81" t="s">
        <v>148</v>
      </c>
    </row>
    <row r="82" spans="1:10" x14ac:dyDescent="0.25">
      <c r="A82" t="s">
        <v>137</v>
      </c>
      <c r="C82" t="s">
        <v>22</v>
      </c>
      <c r="D82">
        <v>49.643999999999998</v>
      </c>
      <c r="E82">
        <v>59.356000000000002</v>
      </c>
      <c r="F82">
        <f t="shared" si="6"/>
        <v>9.7120000000000033</v>
      </c>
      <c r="G82" t="s">
        <v>125</v>
      </c>
      <c r="H82">
        <v>6</v>
      </c>
      <c r="I82">
        <f t="shared" si="7"/>
        <v>58.27200000000002</v>
      </c>
      <c r="J82" t="s">
        <v>149</v>
      </c>
    </row>
    <row r="83" spans="1:10" x14ac:dyDescent="0.25">
      <c r="A83" t="s">
        <v>138</v>
      </c>
      <c r="C83" t="s">
        <v>22</v>
      </c>
      <c r="D83">
        <v>48.360999999999997</v>
      </c>
      <c r="E83">
        <v>52.445</v>
      </c>
      <c r="F83">
        <f t="shared" si="6"/>
        <v>4.0840000000000032</v>
      </c>
      <c r="G83" t="s">
        <v>125</v>
      </c>
      <c r="H83">
        <v>6</v>
      </c>
      <c r="I83">
        <f t="shared" si="7"/>
        <v>24.504000000000019</v>
      </c>
      <c r="J83" t="s">
        <v>150</v>
      </c>
    </row>
    <row r="84" spans="1:10" x14ac:dyDescent="0.25">
      <c r="A84" t="s">
        <v>122</v>
      </c>
      <c r="C84" t="s">
        <v>22</v>
      </c>
      <c r="D84">
        <v>136.452</v>
      </c>
      <c r="E84">
        <v>146.32400000000001</v>
      </c>
      <c r="F84">
        <f t="shared" si="6"/>
        <v>9.8720000000000141</v>
      </c>
      <c r="G84" t="s">
        <v>125</v>
      </c>
      <c r="H84">
        <v>6</v>
      </c>
      <c r="I84">
        <f t="shared" si="7"/>
        <v>59.232000000000085</v>
      </c>
      <c r="J84" t="s">
        <v>151</v>
      </c>
    </row>
    <row r="85" spans="1:10" x14ac:dyDescent="0.25">
      <c r="A85" t="s">
        <v>122</v>
      </c>
      <c r="C85" t="s">
        <v>22</v>
      </c>
      <c r="D85">
        <v>148.73099999999999</v>
      </c>
      <c r="E85">
        <v>150</v>
      </c>
      <c r="F85">
        <f t="shared" si="6"/>
        <v>1.2690000000000055</v>
      </c>
      <c r="G85" t="s">
        <v>125</v>
      </c>
      <c r="H85">
        <v>6</v>
      </c>
      <c r="I85">
        <f t="shared" si="7"/>
        <v>7.6140000000000327</v>
      </c>
      <c r="J85" t="s">
        <v>152</v>
      </c>
    </row>
    <row r="86" spans="1:10" x14ac:dyDescent="0.25">
      <c r="A86" t="s">
        <v>122</v>
      </c>
      <c r="C86" t="s">
        <v>22</v>
      </c>
      <c r="D86">
        <v>150</v>
      </c>
      <c r="E86">
        <v>157</v>
      </c>
      <c r="F86">
        <f t="shared" si="6"/>
        <v>7</v>
      </c>
      <c r="G86" t="s">
        <v>125</v>
      </c>
      <c r="H86">
        <v>6</v>
      </c>
      <c r="I86">
        <f t="shared" si="7"/>
        <v>42</v>
      </c>
      <c r="J86" t="s">
        <v>153</v>
      </c>
    </row>
    <row r="87" spans="1:10" x14ac:dyDescent="0.25">
      <c r="A87" t="s">
        <v>122</v>
      </c>
      <c r="C87" t="s">
        <v>22</v>
      </c>
      <c r="D87">
        <v>157</v>
      </c>
      <c r="E87">
        <v>168.2</v>
      </c>
      <c r="F87">
        <f t="shared" si="6"/>
        <v>11.199999999999989</v>
      </c>
      <c r="G87" t="s">
        <v>125</v>
      </c>
      <c r="H87">
        <v>6</v>
      </c>
      <c r="I87">
        <f t="shared" si="7"/>
        <v>67.199999999999932</v>
      </c>
      <c r="J87" t="s">
        <v>154</v>
      </c>
    </row>
    <row r="88" spans="1:10" x14ac:dyDescent="0.25">
      <c r="A88" t="s">
        <v>122</v>
      </c>
      <c r="C88" t="s">
        <v>22</v>
      </c>
      <c r="D88">
        <v>182.285</v>
      </c>
      <c r="E88">
        <v>187.291</v>
      </c>
      <c r="F88">
        <f t="shared" si="6"/>
        <v>5.0060000000000002</v>
      </c>
      <c r="G88" t="s">
        <v>125</v>
      </c>
      <c r="H88">
        <v>6</v>
      </c>
      <c r="I88">
        <f t="shared" si="7"/>
        <v>30.036000000000001</v>
      </c>
      <c r="J88" t="s">
        <v>155</v>
      </c>
    </row>
    <row r="89" spans="1:10" x14ac:dyDescent="0.25">
      <c r="A89" t="s">
        <v>122</v>
      </c>
      <c r="C89" t="s">
        <v>22</v>
      </c>
      <c r="D89">
        <v>187.297</v>
      </c>
      <c r="E89">
        <v>190.566</v>
      </c>
      <c r="F89">
        <f t="shared" si="6"/>
        <v>3.2690000000000055</v>
      </c>
      <c r="G89" t="s">
        <v>125</v>
      </c>
      <c r="H89">
        <v>6</v>
      </c>
      <c r="I89">
        <f t="shared" si="7"/>
        <v>19.614000000000033</v>
      </c>
      <c r="J89" t="s">
        <v>156</v>
      </c>
    </row>
    <row r="90" spans="1:10" x14ac:dyDescent="0.25">
      <c r="A90" t="s">
        <v>139</v>
      </c>
      <c r="C90" t="s">
        <v>22</v>
      </c>
      <c r="D90">
        <v>104.67100000000001</v>
      </c>
      <c r="E90">
        <v>123.238</v>
      </c>
      <c r="F90">
        <f t="shared" si="6"/>
        <v>18.566999999999993</v>
      </c>
      <c r="G90" t="s">
        <v>125</v>
      </c>
      <c r="H90">
        <v>6</v>
      </c>
      <c r="I90">
        <f t="shared" si="7"/>
        <v>111.40199999999996</v>
      </c>
      <c r="J90" t="s">
        <v>157</v>
      </c>
    </row>
    <row r="91" spans="1:10" x14ac:dyDescent="0.25">
      <c r="A91" t="s">
        <v>140</v>
      </c>
      <c r="C91" t="s">
        <v>22</v>
      </c>
      <c r="D91">
        <v>2.5590000000000002</v>
      </c>
      <c r="E91">
        <v>8.3979999999999997</v>
      </c>
      <c r="F91">
        <f t="shared" si="6"/>
        <v>5.8389999999999995</v>
      </c>
      <c r="G91" t="s">
        <v>125</v>
      </c>
      <c r="H91">
        <v>6</v>
      </c>
      <c r="I91">
        <f t="shared" si="7"/>
        <v>35.033999999999999</v>
      </c>
      <c r="J91" t="s">
        <v>158</v>
      </c>
    </row>
    <row r="92" spans="1:10" x14ac:dyDescent="0.25">
      <c r="A92" t="s">
        <v>141</v>
      </c>
      <c r="C92" t="s">
        <v>22</v>
      </c>
      <c r="D92">
        <v>0</v>
      </c>
      <c r="E92">
        <v>7.7779999999999996</v>
      </c>
      <c r="F92">
        <f t="shared" si="6"/>
        <v>7.7779999999999996</v>
      </c>
      <c r="G92" t="s">
        <v>125</v>
      </c>
      <c r="H92">
        <v>6</v>
      </c>
      <c r="I92">
        <f t="shared" si="7"/>
        <v>46.667999999999999</v>
      </c>
      <c r="J92" t="s">
        <v>159</v>
      </c>
    </row>
    <row r="93" spans="1:10" x14ac:dyDescent="0.25">
      <c r="A93" t="s">
        <v>142</v>
      </c>
      <c r="C93" t="s">
        <v>22</v>
      </c>
      <c r="D93">
        <v>19.393999999999998</v>
      </c>
      <c r="E93">
        <v>25.646000000000001</v>
      </c>
      <c r="F93">
        <f t="shared" si="6"/>
        <v>6.2520000000000024</v>
      </c>
      <c r="G93" t="s">
        <v>125</v>
      </c>
      <c r="H93">
        <v>6</v>
      </c>
      <c r="I93">
        <f t="shared" si="7"/>
        <v>37.512000000000015</v>
      </c>
      <c r="J93" t="s">
        <v>160</v>
      </c>
    </row>
    <row r="94" spans="1:10" x14ac:dyDescent="0.25">
      <c r="A94" t="s">
        <v>143</v>
      </c>
      <c r="C94" t="s">
        <v>22</v>
      </c>
      <c r="D94">
        <v>0</v>
      </c>
      <c r="E94">
        <v>9.11</v>
      </c>
      <c r="F94">
        <f t="shared" si="6"/>
        <v>9.11</v>
      </c>
      <c r="G94" t="s">
        <v>125</v>
      </c>
      <c r="H94">
        <v>6</v>
      </c>
      <c r="I94">
        <f t="shared" si="7"/>
        <v>54.66</v>
      </c>
      <c r="J94" t="s">
        <v>161</v>
      </c>
    </row>
    <row r="95" spans="1:10" x14ac:dyDescent="0.25">
      <c r="A95" t="s">
        <v>143</v>
      </c>
      <c r="C95" t="s">
        <v>22</v>
      </c>
      <c r="D95">
        <v>9.11</v>
      </c>
      <c r="E95">
        <v>15.064</v>
      </c>
      <c r="F95">
        <f t="shared" si="6"/>
        <v>5.9540000000000006</v>
      </c>
      <c r="G95" t="s">
        <v>125</v>
      </c>
      <c r="H95">
        <v>6</v>
      </c>
      <c r="I95">
        <f t="shared" si="7"/>
        <v>35.724000000000004</v>
      </c>
      <c r="J95" t="s">
        <v>162</v>
      </c>
    </row>
    <row r="96" spans="1:10" x14ac:dyDescent="0.25">
      <c r="A96" t="s">
        <v>144</v>
      </c>
      <c r="C96" t="s">
        <v>22</v>
      </c>
      <c r="D96">
        <v>0</v>
      </c>
      <c r="E96">
        <v>1.5529999999999999</v>
      </c>
      <c r="F96">
        <f t="shared" si="6"/>
        <v>1.5529999999999999</v>
      </c>
      <c r="G96" t="s">
        <v>125</v>
      </c>
      <c r="H96">
        <v>6</v>
      </c>
      <c r="I96">
        <f t="shared" si="7"/>
        <v>9.3179999999999996</v>
      </c>
      <c r="J96" t="s">
        <v>164</v>
      </c>
    </row>
    <row r="97" spans="1:10" x14ac:dyDescent="0.25">
      <c r="A97" t="s">
        <v>145</v>
      </c>
      <c r="C97" t="s">
        <v>22</v>
      </c>
      <c r="D97">
        <v>0</v>
      </c>
      <c r="E97">
        <v>11.676</v>
      </c>
      <c r="F97">
        <f t="shared" si="6"/>
        <v>11.676</v>
      </c>
      <c r="G97" t="s">
        <v>125</v>
      </c>
      <c r="H97">
        <v>6</v>
      </c>
      <c r="I97">
        <f t="shared" si="7"/>
        <v>70.055999999999997</v>
      </c>
      <c r="J97" t="s">
        <v>163</v>
      </c>
    </row>
    <row r="98" spans="1:10" x14ac:dyDescent="0.25">
      <c r="H98" s="4" t="s">
        <v>258</v>
      </c>
      <c r="I98" s="4">
        <f>SUM(I69:I97)</f>
        <v>1059.9180000000003</v>
      </c>
    </row>
    <row r="99" spans="1:10" x14ac:dyDescent="0.25">
      <c r="A99" t="s">
        <v>186</v>
      </c>
    </row>
    <row r="100" spans="1:10" x14ac:dyDescent="0.25">
      <c r="A100" t="s">
        <v>187</v>
      </c>
      <c r="C100" t="s">
        <v>12</v>
      </c>
      <c r="D100">
        <v>39.4</v>
      </c>
      <c r="E100">
        <v>45.6</v>
      </c>
      <c r="F100">
        <f>E100-D100</f>
        <v>6.2000000000000028</v>
      </c>
      <c r="G100" t="s">
        <v>196</v>
      </c>
      <c r="H100">
        <v>4</v>
      </c>
      <c r="I100">
        <f t="shared" si="7"/>
        <v>24.800000000000011</v>
      </c>
      <c r="J100" t="s">
        <v>198</v>
      </c>
    </row>
    <row r="101" spans="1:10" x14ac:dyDescent="0.25">
      <c r="A101" t="s">
        <v>187</v>
      </c>
      <c r="C101" t="s">
        <v>12</v>
      </c>
      <c r="D101">
        <v>45.6</v>
      </c>
      <c r="E101">
        <v>50.48</v>
      </c>
      <c r="F101">
        <f t="shared" ref="F101:F118" si="8">E101-D101</f>
        <v>4.8799999999999955</v>
      </c>
      <c r="G101" t="s">
        <v>196</v>
      </c>
      <c r="H101">
        <v>4</v>
      </c>
      <c r="I101">
        <f t="shared" si="7"/>
        <v>19.519999999999982</v>
      </c>
      <c r="J101" t="s">
        <v>199</v>
      </c>
    </row>
    <row r="102" spans="1:10" x14ac:dyDescent="0.25">
      <c r="A102" t="s">
        <v>187</v>
      </c>
      <c r="C102" t="s">
        <v>12</v>
      </c>
      <c r="D102">
        <v>50.48</v>
      </c>
      <c r="E102">
        <v>60</v>
      </c>
      <c r="F102">
        <f t="shared" si="8"/>
        <v>9.5200000000000031</v>
      </c>
      <c r="G102" t="s">
        <v>196</v>
      </c>
      <c r="H102">
        <v>4</v>
      </c>
      <c r="I102">
        <f t="shared" si="7"/>
        <v>38.080000000000013</v>
      </c>
      <c r="J102" t="s">
        <v>200</v>
      </c>
    </row>
    <row r="103" spans="1:10" x14ac:dyDescent="0.25">
      <c r="A103" t="s">
        <v>187</v>
      </c>
      <c r="C103" t="s">
        <v>12</v>
      </c>
      <c r="D103">
        <v>69</v>
      </c>
      <c r="E103">
        <v>79.680000000000007</v>
      </c>
      <c r="F103">
        <f t="shared" si="8"/>
        <v>10.680000000000007</v>
      </c>
      <c r="G103" t="s">
        <v>196</v>
      </c>
      <c r="H103">
        <v>4</v>
      </c>
      <c r="I103">
        <f t="shared" si="7"/>
        <v>42.720000000000027</v>
      </c>
      <c r="J103" t="s">
        <v>201</v>
      </c>
    </row>
    <row r="104" spans="1:10" x14ac:dyDescent="0.25">
      <c r="A104" t="s">
        <v>188</v>
      </c>
      <c r="C104" t="s">
        <v>22</v>
      </c>
      <c r="D104">
        <v>47.435000000000002</v>
      </c>
      <c r="E104">
        <v>61.521999999999998</v>
      </c>
      <c r="F104">
        <f t="shared" si="8"/>
        <v>14.086999999999996</v>
      </c>
      <c r="G104" t="s">
        <v>197</v>
      </c>
      <c r="H104">
        <v>2</v>
      </c>
      <c r="I104">
        <f t="shared" si="7"/>
        <v>28.173999999999992</v>
      </c>
      <c r="J104" t="s">
        <v>202</v>
      </c>
    </row>
    <row r="105" spans="1:10" x14ac:dyDescent="0.25">
      <c r="A105" t="s">
        <v>188</v>
      </c>
      <c r="C105" t="s">
        <v>22</v>
      </c>
      <c r="D105">
        <v>61.552</v>
      </c>
      <c r="E105">
        <v>63.3</v>
      </c>
      <c r="F105">
        <f t="shared" si="8"/>
        <v>1.7479999999999976</v>
      </c>
      <c r="G105" t="s">
        <v>197</v>
      </c>
      <c r="H105">
        <v>2</v>
      </c>
      <c r="I105">
        <f t="shared" si="7"/>
        <v>3.4959999999999951</v>
      </c>
      <c r="J105" t="s">
        <v>203</v>
      </c>
    </row>
    <row r="106" spans="1:10" x14ac:dyDescent="0.25">
      <c r="A106" t="s">
        <v>189</v>
      </c>
      <c r="C106" t="s">
        <v>22</v>
      </c>
      <c r="D106">
        <v>0</v>
      </c>
      <c r="E106">
        <v>16</v>
      </c>
      <c r="F106">
        <f t="shared" si="8"/>
        <v>16</v>
      </c>
      <c r="G106" t="s">
        <v>197</v>
      </c>
      <c r="H106">
        <v>2</v>
      </c>
      <c r="I106">
        <f t="shared" si="7"/>
        <v>32</v>
      </c>
      <c r="J106" t="s">
        <v>204</v>
      </c>
    </row>
    <row r="107" spans="1:10" x14ac:dyDescent="0.25">
      <c r="A107" t="s">
        <v>189</v>
      </c>
      <c r="C107" t="s">
        <v>22</v>
      </c>
      <c r="D107">
        <v>22</v>
      </c>
      <c r="E107">
        <v>27</v>
      </c>
      <c r="F107">
        <f t="shared" si="8"/>
        <v>5</v>
      </c>
      <c r="G107" t="s">
        <v>197</v>
      </c>
      <c r="H107">
        <v>2</v>
      </c>
      <c r="I107">
        <f t="shared" si="7"/>
        <v>10</v>
      </c>
      <c r="J107" t="s">
        <v>205</v>
      </c>
    </row>
    <row r="108" spans="1:10" x14ac:dyDescent="0.25">
      <c r="A108" t="s">
        <v>190</v>
      </c>
      <c r="C108" t="s">
        <v>22</v>
      </c>
      <c r="D108">
        <v>3.5</v>
      </c>
      <c r="E108">
        <v>16</v>
      </c>
      <c r="F108">
        <f t="shared" si="8"/>
        <v>12.5</v>
      </c>
      <c r="G108" t="s">
        <v>197</v>
      </c>
      <c r="H108">
        <v>2</v>
      </c>
      <c r="I108">
        <f t="shared" si="7"/>
        <v>25</v>
      </c>
      <c r="J108" t="s">
        <v>206</v>
      </c>
    </row>
    <row r="109" spans="1:10" x14ac:dyDescent="0.25">
      <c r="A109" t="s">
        <v>191</v>
      </c>
      <c r="C109" t="s">
        <v>22</v>
      </c>
      <c r="D109">
        <v>25</v>
      </c>
      <c r="E109">
        <v>33</v>
      </c>
      <c r="F109">
        <f t="shared" si="8"/>
        <v>8</v>
      </c>
      <c r="G109" t="s">
        <v>197</v>
      </c>
      <c r="H109">
        <v>2</v>
      </c>
      <c r="I109">
        <f t="shared" si="7"/>
        <v>16</v>
      </c>
      <c r="J109" t="s">
        <v>207</v>
      </c>
    </row>
    <row r="110" spans="1:10" x14ac:dyDescent="0.25">
      <c r="A110" t="s">
        <v>191</v>
      </c>
      <c r="C110" t="s">
        <v>22</v>
      </c>
      <c r="D110">
        <v>35</v>
      </c>
      <c r="E110">
        <v>39</v>
      </c>
      <c r="F110">
        <f t="shared" si="8"/>
        <v>4</v>
      </c>
      <c r="G110" t="s">
        <v>197</v>
      </c>
      <c r="H110">
        <v>2</v>
      </c>
      <c r="I110">
        <f t="shared" si="7"/>
        <v>8</v>
      </c>
      <c r="J110" t="s">
        <v>208</v>
      </c>
    </row>
    <row r="111" spans="1:10" x14ac:dyDescent="0.25">
      <c r="A111" t="s">
        <v>191</v>
      </c>
      <c r="C111" t="s">
        <v>22</v>
      </c>
      <c r="D111">
        <v>41.5</v>
      </c>
      <c r="E111">
        <v>48.5</v>
      </c>
      <c r="F111">
        <f t="shared" si="8"/>
        <v>7</v>
      </c>
      <c r="G111" t="s">
        <v>197</v>
      </c>
      <c r="H111">
        <v>2</v>
      </c>
      <c r="I111">
        <f t="shared" si="7"/>
        <v>14</v>
      </c>
      <c r="J111" t="s">
        <v>209</v>
      </c>
    </row>
    <row r="112" spans="1:10" x14ac:dyDescent="0.25">
      <c r="A112" t="s">
        <v>191</v>
      </c>
      <c r="C112" t="s">
        <v>22</v>
      </c>
      <c r="D112">
        <v>49.5</v>
      </c>
      <c r="E112">
        <v>59.155000000000001</v>
      </c>
      <c r="F112">
        <f t="shared" si="8"/>
        <v>9.6550000000000011</v>
      </c>
      <c r="G112" t="s">
        <v>197</v>
      </c>
      <c r="H112">
        <v>2</v>
      </c>
      <c r="I112">
        <f t="shared" si="7"/>
        <v>19.310000000000002</v>
      </c>
      <c r="J112" t="s">
        <v>210</v>
      </c>
    </row>
    <row r="113" spans="1:10" x14ac:dyDescent="0.25">
      <c r="A113" t="s">
        <v>192</v>
      </c>
      <c r="C113" t="s">
        <v>22</v>
      </c>
      <c r="D113">
        <v>0</v>
      </c>
      <c r="E113">
        <v>5.5</v>
      </c>
      <c r="F113">
        <f t="shared" si="8"/>
        <v>5.5</v>
      </c>
      <c r="G113" t="s">
        <v>197</v>
      </c>
      <c r="H113">
        <v>2</v>
      </c>
      <c r="I113">
        <f t="shared" si="7"/>
        <v>11</v>
      </c>
      <c r="J113" t="s">
        <v>211</v>
      </c>
    </row>
    <row r="114" spans="1:10" x14ac:dyDescent="0.25">
      <c r="A114" t="s">
        <v>193</v>
      </c>
      <c r="C114" t="s">
        <v>22</v>
      </c>
      <c r="D114">
        <v>218.07400000000001</v>
      </c>
      <c r="E114">
        <v>237.76400000000001</v>
      </c>
      <c r="F114">
        <f t="shared" si="8"/>
        <v>19.689999999999998</v>
      </c>
      <c r="G114" t="s">
        <v>197</v>
      </c>
      <c r="H114">
        <v>2</v>
      </c>
      <c r="I114">
        <f t="shared" si="7"/>
        <v>39.379999999999995</v>
      </c>
      <c r="J114" t="s">
        <v>212</v>
      </c>
    </row>
    <row r="115" spans="1:10" x14ac:dyDescent="0.25">
      <c r="A115" t="s">
        <v>194</v>
      </c>
      <c r="C115" t="s">
        <v>22</v>
      </c>
      <c r="D115">
        <v>193.4</v>
      </c>
      <c r="E115">
        <v>206.3</v>
      </c>
      <c r="F115">
        <f t="shared" si="8"/>
        <v>12.900000000000006</v>
      </c>
      <c r="G115" t="s">
        <v>197</v>
      </c>
      <c r="H115">
        <v>2</v>
      </c>
      <c r="I115">
        <f t="shared" si="7"/>
        <v>25.800000000000011</v>
      </c>
      <c r="J115" t="s">
        <v>213</v>
      </c>
    </row>
    <row r="116" spans="1:10" x14ac:dyDescent="0.25">
      <c r="A116" t="s">
        <v>194</v>
      </c>
      <c r="C116" t="s">
        <v>22</v>
      </c>
      <c r="D116">
        <v>206.3</v>
      </c>
      <c r="E116">
        <v>214.9</v>
      </c>
      <c r="F116">
        <f t="shared" si="8"/>
        <v>8.5999999999999943</v>
      </c>
      <c r="G116" t="s">
        <v>197</v>
      </c>
      <c r="H116">
        <v>2</v>
      </c>
      <c r="I116">
        <f t="shared" si="7"/>
        <v>17.199999999999989</v>
      </c>
      <c r="J116" t="s">
        <v>214</v>
      </c>
    </row>
    <row r="117" spans="1:10" x14ac:dyDescent="0.25">
      <c r="A117" t="s">
        <v>194</v>
      </c>
      <c r="C117" t="s">
        <v>22</v>
      </c>
      <c r="D117">
        <v>218</v>
      </c>
      <c r="E117">
        <v>230.7</v>
      </c>
      <c r="F117">
        <f t="shared" si="8"/>
        <v>12.699999999999989</v>
      </c>
      <c r="G117" t="s">
        <v>197</v>
      </c>
      <c r="H117">
        <v>2</v>
      </c>
      <c r="I117">
        <f t="shared" si="7"/>
        <v>25.399999999999977</v>
      </c>
      <c r="J117" t="s">
        <v>215</v>
      </c>
    </row>
    <row r="118" spans="1:10" x14ac:dyDescent="0.25">
      <c r="A118" t="s">
        <v>195</v>
      </c>
      <c r="C118" t="s">
        <v>22</v>
      </c>
      <c r="D118">
        <v>0</v>
      </c>
      <c r="E118">
        <v>1.3</v>
      </c>
      <c r="F118">
        <f t="shared" si="8"/>
        <v>1.3</v>
      </c>
      <c r="G118" t="s">
        <v>197</v>
      </c>
      <c r="H118">
        <v>2</v>
      </c>
      <c r="I118">
        <f t="shared" si="7"/>
        <v>2.6</v>
      </c>
      <c r="J118" t="s">
        <v>216</v>
      </c>
    </row>
    <row r="119" spans="1:10" x14ac:dyDescent="0.25">
      <c r="H119" s="4" t="s">
        <v>258</v>
      </c>
      <c r="I119" s="4">
        <f>SUM(I100:I118)</f>
        <v>402.48</v>
      </c>
    </row>
    <row r="122" spans="1:10" x14ac:dyDescent="0.25">
      <c r="H122" t="s">
        <v>259</v>
      </c>
      <c r="I122">
        <f>I119+I98+I67+I51+I17</f>
        <v>3289.3640000000005</v>
      </c>
      <c r="J122" t="s">
        <v>261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2086E0-0955-4E6F-B12E-16440B4BF6A9}"/>
</file>

<file path=customXml/itemProps2.xml><?xml version="1.0" encoding="utf-8"?>
<ds:datastoreItem xmlns:ds="http://schemas.openxmlformats.org/officeDocument/2006/customXml" ds:itemID="{77CBAE69-DBF4-4A1E-86F5-F19C68EC22A6}"/>
</file>

<file path=customXml/itemProps3.xml><?xml version="1.0" encoding="utf-8"?>
<ds:datastoreItem xmlns:ds="http://schemas.openxmlformats.org/officeDocument/2006/customXml" ds:itemID="{C56FCF02-A98C-4E4A-A864-8CB82DFA71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MOWING</vt:lpstr>
      <vt:lpstr>LITTER PICKUP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Jon M.</dc:creator>
  <cp:lastModifiedBy>Speigner, Robert K.</cp:lastModifiedBy>
  <dcterms:created xsi:type="dcterms:W3CDTF">2015-06-05T18:17:20Z</dcterms:created>
  <dcterms:modified xsi:type="dcterms:W3CDTF">2025-05-23T16:40:47Z</dcterms:modified>
</cp:coreProperties>
</file>