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filterPrivacy="1" codeName="ThisWorkbook"/>
  <xr:revisionPtr revIDLastSave="0" documentId="13_ncr:1_{C42C7008-1465-400E-BF2A-FCCA4037108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puts" sheetId="2" r:id="rId1"/>
    <sheet name="Table" sheetId="3" r:id="rId2"/>
    <sheet name="Table Reader" sheetId="6" r:id="rId3"/>
    <sheet name="Table Reader (2)" sheetId="8" r:id="rId4"/>
    <sheet name="STL Volume" sheetId="5" r:id="rId5"/>
    <sheet name="Sheet1" sheetId="9" r:id="rId6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8" l="1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A36" i="8" s="1"/>
  <c r="B7" i="8"/>
  <c r="B6" i="8"/>
  <c r="B5" i="8"/>
  <c r="AG36" i="8"/>
  <c r="AE36" i="8"/>
  <c r="AC36" i="8"/>
  <c r="AA36" i="8"/>
  <c r="Y36" i="8"/>
  <c r="W36" i="8"/>
  <c r="U36" i="8"/>
  <c r="S36" i="8"/>
  <c r="Q36" i="8"/>
  <c r="O36" i="8"/>
  <c r="M36" i="8"/>
  <c r="K36" i="8"/>
  <c r="I36" i="8"/>
  <c r="G36" i="8"/>
  <c r="E36" i="8"/>
  <c r="C36" i="8"/>
  <c r="AG35" i="8"/>
  <c r="AE35" i="8"/>
  <c r="AC35" i="8"/>
  <c r="AA35" i="8"/>
  <c r="Y35" i="8"/>
  <c r="W35" i="8"/>
  <c r="U35" i="8"/>
  <c r="S35" i="8"/>
  <c r="Q35" i="8"/>
  <c r="O35" i="8"/>
  <c r="M35" i="8"/>
  <c r="K35" i="8"/>
  <c r="I35" i="8"/>
  <c r="G35" i="8"/>
  <c r="E35" i="8"/>
  <c r="C35" i="8"/>
  <c r="AG34" i="8"/>
  <c r="AE34" i="8"/>
  <c r="AC34" i="8"/>
  <c r="AA34" i="8"/>
  <c r="Y34" i="8"/>
  <c r="W34" i="8"/>
  <c r="U34" i="8"/>
  <c r="S34" i="8"/>
  <c r="Q34" i="8"/>
  <c r="O34" i="8"/>
  <c r="M34" i="8"/>
  <c r="K34" i="8"/>
  <c r="I34" i="8"/>
  <c r="G34" i="8"/>
  <c r="E34" i="8"/>
  <c r="C34" i="8"/>
  <c r="AG33" i="8"/>
  <c r="AE33" i="8"/>
  <c r="AC33" i="8"/>
  <c r="AA33" i="8"/>
  <c r="Y33" i="8"/>
  <c r="W33" i="8"/>
  <c r="U33" i="8"/>
  <c r="S33" i="8"/>
  <c r="Q33" i="8"/>
  <c r="O33" i="8"/>
  <c r="M33" i="8"/>
  <c r="K33" i="8"/>
  <c r="I33" i="8"/>
  <c r="G33" i="8"/>
  <c r="E33" i="8"/>
  <c r="C33" i="8"/>
  <c r="AG32" i="8"/>
  <c r="AE32" i="8"/>
  <c r="AC32" i="8"/>
  <c r="AA32" i="8"/>
  <c r="Y32" i="8"/>
  <c r="W32" i="8"/>
  <c r="U32" i="8"/>
  <c r="S32" i="8"/>
  <c r="Q32" i="8"/>
  <c r="O32" i="8"/>
  <c r="M32" i="8"/>
  <c r="K32" i="8"/>
  <c r="I32" i="8"/>
  <c r="G32" i="8"/>
  <c r="E32" i="8"/>
  <c r="C32" i="8"/>
  <c r="AG31" i="8"/>
  <c r="AE31" i="8"/>
  <c r="AC31" i="8"/>
  <c r="AA31" i="8"/>
  <c r="Y31" i="8"/>
  <c r="W31" i="8"/>
  <c r="U31" i="8"/>
  <c r="S31" i="8"/>
  <c r="Q31" i="8"/>
  <c r="O31" i="8"/>
  <c r="M31" i="8"/>
  <c r="K31" i="8"/>
  <c r="I31" i="8"/>
  <c r="G31" i="8"/>
  <c r="E31" i="8"/>
  <c r="C31" i="8"/>
  <c r="AG30" i="8"/>
  <c r="AE30" i="8"/>
  <c r="AC30" i="8"/>
  <c r="AA30" i="8"/>
  <c r="Y30" i="8"/>
  <c r="W30" i="8"/>
  <c r="U30" i="8"/>
  <c r="S30" i="8"/>
  <c r="Q30" i="8"/>
  <c r="O30" i="8"/>
  <c r="M30" i="8"/>
  <c r="K30" i="8"/>
  <c r="I30" i="8"/>
  <c r="G30" i="8"/>
  <c r="E30" i="8"/>
  <c r="C30" i="8"/>
  <c r="AG29" i="8"/>
  <c r="AE29" i="8"/>
  <c r="AC29" i="8"/>
  <c r="AA29" i="8"/>
  <c r="Y29" i="8"/>
  <c r="W29" i="8"/>
  <c r="U29" i="8"/>
  <c r="S29" i="8"/>
  <c r="Q29" i="8"/>
  <c r="O29" i="8"/>
  <c r="M29" i="8"/>
  <c r="K29" i="8"/>
  <c r="I29" i="8"/>
  <c r="G29" i="8"/>
  <c r="E29" i="8"/>
  <c r="C29" i="8"/>
  <c r="AG28" i="8"/>
  <c r="AE28" i="8"/>
  <c r="AC28" i="8"/>
  <c r="AA28" i="8"/>
  <c r="Y28" i="8"/>
  <c r="W28" i="8"/>
  <c r="U28" i="8"/>
  <c r="S28" i="8"/>
  <c r="Q28" i="8"/>
  <c r="O28" i="8"/>
  <c r="M28" i="8"/>
  <c r="K28" i="8"/>
  <c r="I28" i="8"/>
  <c r="G28" i="8"/>
  <c r="E28" i="8"/>
  <c r="C28" i="8"/>
  <c r="AG27" i="8"/>
  <c r="AE27" i="8"/>
  <c r="AC27" i="8"/>
  <c r="AA27" i="8"/>
  <c r="Y27" i="8"/>
  <c r="W27" i="8"/>
  <c r="U27" i="8"/>
  <c r="S27" i="8"/>
  <c r="Q27" i="8"/>
  <c r="O27" i="8"/>
  <c r="M27" i="8"/>
  <c r="K27" i="8"/>
  <c r="I27" i="8"/>
  <c r="G27" i="8"/>
  <c r="E27" i="8"/>
  <c r="C27" i="8"/>
  <c r="AG26" i="8"/>
  <c r="AE26" i="8"/>
  <c r="AC26" i="8"/>
  <c r="AA26" i="8"/>
  <c r="Y26" i="8"/>
  <c r="W26" i="8"/>
  <c r="U26" i="8"/>
  <c r="S26" i="8"/>
  <c r="Q26" i="8"/>
  <c r="O26" i="8"/>
  <c r="M26" i="8"/>
  <c r="K26" i="8"/>
  <c r="I26" i="8"/>
  <c r="G26" i="8"/>
  <c r="E26" i="8"/>
  <c r="C26" i="8"/>
  <c r="AG25" i="8"/>
  <c r="AE25" i="8"/>
  <c r="AC25" i="8"/>
  <c r="AA25" i="8"/>
  <c r="Y25" i="8"/>
  <c r="W25" i="8"/>
  <c r="U25" i="8"/>
  <c r="S25" i="8"/>
  <c r="Q25" i="8"/>
  <c r="O25" i="8"/>
  <c r="M25" i="8"/>
  <c r="K25" i="8"/>
  <c r="I25" i="8"/>
  <c r="G25" i="8"/>
  <c r="E25" i="8"/>
  <c r="C25" i="8"/>
  <c r="AG24" i="8"/>
  <c r="AE24" i="8"/>
  <c r="AC24" i="8"/>
  <c r="AA24" i="8"/>
  <c r="Y24" i="8"/>
  <c r="W24" i="8"/>
  <c r="U24" i="8"/>
  <c r="S24" i="8"/>
  <c r="Q24" i="8"/>
  <c r="O24" i="8"/>
  <c r="M24" i="8"/>
  <c r="K24" i="8"/>
  <c r="I24" i="8"/>
  <c r="G24" i="8"/>
  <c r="E24" i="8"/>
  <c r="C24" i="8"/>
  <c r="AG23" i="8"/>
  <c r="AE23" i="8"/>
  <c r="AC23" i="8"/>
  <c r="AA23" i="8"/>
  <c r="Y23" i="8"/>
  <c r="W23" i="8"/>
  <c r="U23" i="8"/>
  <c r="S23" i="8"/>
  <c r="Q23" i="8"/>
  <c r="O23" i="8"/>
  <c r="M23" i="8"/>
  <c r="K23" i="8"/>
  <c r="I23" i="8"/>
  <c r="G23" i="8"/>
  <c r="E23" i="8"/>
  <c r="C23" i="8"/>
  <c r="AG22" i="8"/>
  <c r="AE22" i="8"/>
  <c r="AC22" i="8"/>
  <c r="AA22" i="8"/>
  <c r="Y22" i="8"/>
  <c r="W22" i="8"/>
  <c r="U22" i="8"/>
  <c r="S22" i="8"/>
  <c r="Q22" i="8"/>
  <c r="O22" i="8"/>
  <c r="M22" i="8"/>
  <c r="K22" i="8"/>
  <c r="I22" i="8"/>
  <c r="G22" i="8"/>
  <c r="E22" i="8"/>
  <c r="C22" i="8"/>
  <c r="AG21" i="8"/>
  <c r="AE21" i="8"/>
  <c r="AC21" i="8"/>
  <c r="AA21" i="8"/>
  <c r="Y21" i="8"/>
  <c r="W21" i="8"/>
  <c r="U21" i="8"/>
  <c r="S21" i="8"/>
  <c r="Q21" i="8"/>
  <c r="O21" i="8"/>
  <c r="M21" i="8"/>
  <c r="K21" i="8"/>
  <c r="I21" i="8"/>
  <c r="G21" i="8"/>
  <c r="E21" i="8"/>
  <c r="C21" i="8"/>
  <c r="AG20" i="8"/>
  <c r="AE20" i="8"/>
  <c r="AC20" i="8"/>
  <c r="AA20" i="8"/>
  <c r="Y20" i="8"/>
  <c r="W20" i="8"/>
  <c r="U20" i="8"/>
  <c r="S20" i="8"/>
  <c r="Q20" i="8"/>
  <c r="O20" i="8"/>
  <c r="M20" i="8"/>
  <c r="K20" i="8"/>
  <c r="I20" i="8"/>
  <c r="G20" i="8"/>
  <c r="E20" i="8"/>
  <c r="C20" i="8"/>
  <c r="AG19" i="8"/>
  <c r="AE19" i="8"/>
  <c r="AC19" i="8"/>
  <c r="AA19" i="8"/>
  <c r="Y19" i="8"/>
  <c r="W19" i="8"/>
  <c r="U19" i="8"/>
  <c r="S19" i="8"/>
  <c r="Q19" i="8"/>
  <c r="O19" i="8"/>
  <c r="M19" i="8"/>
  <c r="K19" i="8"/>
  <c r="I19" i="8"/>
  <c r="G19" i="8"/>
  <c r="E19" i="8"/>
  <c r="C19" i="8"/>
  <c r="AG18" i="8"/>
  <c r="AE18" i="8"/>
  <c r="AC18" i="8"/>
  <c r="AA18" i="8"/>
  <c r="Y18" i="8"/>
  <c r="W18" i="8"/>
  <c r="U18" i="8"/>
  <c r="S18" i="8"/>
  <c r="Q18" i="8"/>
  <c r="O18" i="8"/>
  <c r="M18" i="8"/>
  <c r="K18" i="8"/>
  <c r="I18" i="8"/>
  <c r="G18" i="8"/>
  <c r="E18" i="8"/>
  <c r="C18" i="8"/>
  <c r="AG17" i="8"/>
  <c r="AE17" i="8"/>
  <c r="AC17" i="8"/>
  <c r="AA17" i="8"/>
  <c r="Y17" i="8"/>
  <c r="W17" i="8"/>
  <c r="U17" i="8"/>
  <c r="S17" i="8"/>
  <c r="Q17" i="8"/>
  <c r="O17" i="8"/>
  <c r="M17" i="8"/>
  <c r="K17" i="8"/>
  <c r="I17" i="8"/>
  <c r="G17" i="8"/>
  <c r="E17" i="8"/>
  <c r="C17" i="8"/>
  <c r="AG16" i="8"/>
  <c r="AE16" i="8"/>
  <c r="AC16" i="8"/>
  <c r="AA16" i="8"/>
  <c r="Y16" i="8"/>
  <c r="W16" i="8"/>
  <c r="U16" i="8"/>
  <c r="S16" i="8"/>
  <c r="Q16" i="8"/>
  <c r="O16" i="8"/>
  <c r="M16" i="8"/>
  <c r="K16" i="8"/>
  <c r="I16" i="8"/>
  <c r="G16" i="8"/>
  <c r="E16" i="8"/>
  <c r="C16" i="8"/>
  <c r="AG15" i="8"/>
  <c r="AE15" i="8"/>
  <c r="AC15" i="8"/>
  <c r="AA15" i="8"/>
  <c r="Y15" i="8"/>
  <c r="W15" i="8"/>
  <c r="U15" i="8"/>
  <c r="S15" i="8"/>
  <c r="Q15" i="8"/>
  <c r="O15" i="8"/>
  <c r="M15" i="8"/>
  <c r="K15" i="8"/>
  <c r="I15" i="8"/>
  <c r="G15" i="8"/>
  <c r="E15" i="8"/>
  <c r="C15" i="8"/>
  <c r="AG14" i="8"/>
  <c r="AE14" i="8"/>
  <c r="AC14" i="8"/>
  <c r="AA14" i="8"/>
  <c r="Y14" i="8"/>
  <c r="W14" i="8"/>
  <c r="U14" i="8"/>
  <c r="S14" i="8"/>
  <c r="Q14" i="8"/>
  <c r="O14" i="8"/>
  <c r="M14" i="8"/>
  <c r="K14" i="8"/>
  <c r="I14" i="8"/>
  <c r="G14" i="8"/>
  <c r="E14" i="8"/>
  <c r="C14" i="8"/>
  <c r="AG13" i="8"/>
  <c r="AE13" i="8"/>
  <c r="AC13" i="8"/>
  <c r="AA13" i="8"/>
  <c r="Y13" i="8"/>
  <c r="W13" i="8"/>
  <c r="U13" i="8"/>
  <c r="S13" i="8"/>
  <c r="Q13" i="8"/>
  <c r="O13" i="8"/>
  <c r="M13" i="8"/>
  <c r="K13" i="8"/>
  <c r="I13" i="8"/>
  <c r="G13" i="8"/>
  <c r="E13" i="8"/>
  <c r="C13" i="8"/>
  <c r="AG12" i="8"/>
  <c r="AE12" i="8"/>
  <c r="AC12" i="8"/>
  <c r="AA12" i="8"/>
  <c r="Y12" i="8"/>
  <c r="W12" i="8"/>
  <c r="U12" i="8"/>
  <c r="S12" i="8"/>
  <c r="Q12" i="8"/>
  <c r="O12" i="8"/>
  <c r="M12" i="8"/>
  <c r="K12" i="8"/>
  <c r="I12" i="8"/>
  <c r="G12" i="8"/>
  <c r="E12" i="8"/>
  <c r="C12" i="8"/>
  <c r="AG11" i="8"/>
  <c r="AE11" i="8"/>
  <c r="AC11" i="8"/>
  <c r="AA11" i="8"/>
  <c r="Y11" i="8"/>
  <c r="W11" i="8"/>
  <c r="U11" i="8"/>
  <c r="S11" i="8"/>
  <c r="Q11" i="8"/>
  <c r="O11" i="8"/>
  <c r="M11" i="8"/>
  <c r="K11" i="8"/>
  <c r="I11" i="8"/>
  <c r="G11" i="8"/>
  <c r="E11" i="8"/>
  <c r="C11" i="8"/>
  <c r="AG10" i="8"/>
  <c r="AE10" i="8"/>
  <c r="AC10" i="8"/>
  <c r="AA10" i="8"/>
  <c r="Y10" i="8"/>
  <c r="W10" i="8"/>
  <c r="U10" i="8"/>
  <c r="S10" i="8"/>
  <c r="Q10" i="8"/>
  <c r="O10" i="8"/>
  <c r="M10" i="8"/>
  <c r="K10" i="8"/>
  <c r="I10" i="8"/>
  <c r="G10" i="8"/>
  <c r="E10" i="8"/>
  <c r="C10" i="8"/>
  <c r="AG9" i="8"/>
  <c r="AE9" i="8"/>
  <c r="AC9" i="8"/>
  <c r="AA9" i="8"/>
  <c r="Y9" i="8"/>
  <c r="W9" i="8"/>
  <c r="U9" i="8"/>
  <c r="S9" i="8"/>
  <c r="Q9" i="8"/>
  <c r="O9" i="8"/>
  <c r="M9" i="8"/>
  <c r="K9" i="8"/>
  <c r="I9" i="8"/>
  <c r="G9" i="8"/>
  <c r="E9" i="8"/>
  <c r="C9" i="8"/>
  <c r="AG8" i="8"/>
  <c r="AE8" i="8"/>
  <c r="AC8" i="8"/>
  <c r="AA8" i="8"/>
  <c r="Y8" i="8"/>
  <c r="W8" i="8"/>
  <c r="U8" i="8"/>
  <c r="S8" i="8"/>
  <c r="Q8" i="8"/>
  <c r="O8" i="8"/>
  <c r="M8" i="8"/>
  <c r="K8" i="8"/>
  <c r="I8" i="8"/>
  <c r="G8" i="8"/>
  <c r="E8" i="8"/>
  <c r="C8" i="8"/>
  <c r="AG7" i="8"/>
  <c r="AE7" i="8"/>
  <c r="AC7" i="8"/>
  <c r="AA7" i="8"/>
  <c r="Y7" i="8"/>
  <c r="W7" i="8"/>
  <c r="U7" i="8"/>
  <c r="S7" i="8"/>
  <c r="Q7" i="8"/>
  <c r="O7" i="8"/>
  <c r="M7" i="8"/>
  <c r="K7" i="8"/>
  <c r="I7" i="8"/>
  <c r="G7" i="8"/>
  <c r="E7" i="8"/>
  <c r="C7" i="8"/>
  <c r="AG6" i="8"/>
  <c r="AE6" i="8"/>
  <c r="AC6" i="8"/>
  <c r="AA6" i="8"/>
  <c r="Y6" i="8"/>
  <c r="W6" i="8"/>
  <c r="U6" i="8"/>
  <c r="S6" i="8"/>
  <c r="Q6" i="8"/>
  <c r="O6" i="8"/>
  <c r="M6" i="8"/>
  <c r="K6" i="8"/>
  <c r="I6" i="8"/>
  <c r="G6" i="8"/>
  <c r="E6" i="8"/>
  <c r="C6" i="8"/>
  <c r="AG5" i="8"/>
  <c r="AE5" i="8"/>
  <c r="AC5" i="8"/>
  <c r="AA5" i="8"/>
  <c r="Y5" i="8"/>
  <c r="W5" i="8"/>
  <c r="U5" i="8"/>
  <c r="S5" i="8"/>
  <c r="Q5" i="8"/>
  <c r="O5" i="8"/>
  <c r="M5" i="8"/>
  <c r="K5" i="8"/>
  <c r="I5" i="8"/>
  <c r="G5" i="8"/>
  <c r="E5" i="8"/>
  <c r="C5" i="8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AG5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5" i="6"/>
  <c r="F3" i="5"/>
  <c r="E3" i="5" s="1"/>
  <c r="H3" i="5" s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6" i="6"/>
  <c r="B5" i="6"/>
  <c r="A5" i="5"/>
  <c r="A6" i="5" s="1"/>
  <c r="A4" i="5"/>
  <c r="B27" i="2"/>
  <c r="B25" i="2"/>
  <c r="B22" i="2"/>
  <c r="B17" i="2"/>
  <c r="B15" i="2"/>
  <c r="A5" i="6" l="1"/>
  <c r="P5" i="6" s="1"/>
  <c r="A13" i="8"/>
  <c r="T13" i="8" s="1"/>
  <c r="A16" i="8"/>
  <c r="X16" i="8" s="1"/>
  <c r="A10" i="6"/>
  <c r="T10" i="6" s="1"/>
  <c r="A11" i="8"/>
  <c r="L11" i="8" s="1"/>
  <c r="A27" i="8"/>
  <c r="V27" i="8" s="1"/>
  <c r="A7" i="6"/>
  <c r="X7" i="6" s="1"/>
  <c r="A8" i="6"/>
  <c r="P8" i="6" s="1"/>
  <c r="A31" i="6"/>
  <c r="AB31" i="6" s="1"/>
  <c r="A26" i="8"/>
  <c r="AH26" i="8" s="1"/>
  <c r="A33" i="8"/>
  <c r="R33" i="8" s="1"/>
  <c r="A29" i="8"/>
  <c r="T29" i="8" s="1"/>
  <c r="A24" i="8"/>
  <c r="AH24" i="8" s="1"/>
  <c r="A22" i="8"/>
  <c r="T22" i="8" s="1"/>
  <c r="A19" i="6"/>
  <c r="D19" i="6" s="1"/>
  <c r="A10" i="8"/>
  <c r="X10" i="8" s="1"/>
  <c r="A7" i="8"/>
  <c r="R7" i="8" s="1"/>
  <c r="A30" i="8"/>
  <c r="AH30" i="8" s="1"/>
  <c r="A6" i="8"/>
  <c r="J6" i="8" s="1"/>
  <c r="A9" i="8"/>
  <c r="H9" i="8" s="1"/>
  <c r="A8" i="8"/>
  <c r="L8" i="8" s="1"/>
  <c r="A25" i="8"/>
  <c r="N25" i="8" s="1"/>
  <c r="A21" i="8"/>
  <c r="AH21" i="8" s="1"/>
  <c r="A20" i="8"/>
  <c r="F20" i="8" s="1"/>
  <c r="A12" i="8"/>
  <c r="L12" i="8" s="1"/>
  <c r="A5" i="8"/>
  <c r="R5" i="8" s="1"/>
  <c r="A17" i="8"/>
  <c r="L17" i="8" s="1"/>
  <c r="A35" i="6"/>
  <c r="V35" i="6" s="1"/>
  <c r="A23" i="6"/>
  <c r="L23" i="6" s="1"/>
  <c r="A30" i="6"/>
  <c r="N30" i="6" s="1"/>
  <c r="B29" i="2"/>
  <c r="A11" i="6"/>
  <c r="AB11" i="6" s="1"/>
  <c r="A34" i="6"/>
  <c r="D34" i="6" s="1"/>
  <c r="A32" i="6"/>
  <c r="P32" i="6" s="1"/>
  <c r="A18" i="8"/>
  <c r="L18" i="8" s="1"/>
  <c r="A14" i="8"/>
  <c r="R14" i="8" s="1"/>
  <c r="A15" i="6"/>
  <c r="AD15" i="6" s="1"/>
  <c r="A29" i="6"/>
  <c r="J29" i="6" s="1"/>
  <c r="A14" i="6"/>
  <c r="D14" i="6" s="1"/>
  <c r="B19" i="2"/>
  <c r="A35" i="8"/>
  <c r="H35" i="8" s="1"/>
  <c r="A28" i="8"/>
  <c r="AF28" i="8" s="1"/>
  <c r="L36" i="8"/>
  <c r="H36" i="8"/>
  <c r="N36" i="8"/>
  <c r="J36" i="8"/>
  <c r="P36" i="8"/>
  <c r="R36" i="8"/>
  <c r="F36" i="8"/>
  <c r="T36" i="8"/>
  <c r="V36" i="8"/>
  <c r="X36" i="8"/>
  <c r="Z36" i="8"/>
  <c r="AB36" i="8"/>
  <c r="AD36" i="8"/>
  <c r="AF36" i="8"/>
  <c r="AH36" i="8"/>
  <c r="A6" i="6"/>
  <c r="AD6" i="6" s="1"/>
  <c r="A23" i="8"/>
  <c r="A27" i="6"/>
  <c r="T27" i="6" s="1"/>
  <c r="A17" i="6"/>
  <c r="AH17" i="6" s="1"/>
  <c r="A12" i="6"/>
  <c r="AF12" i="6" s="1"/>
  <c r="A9" i="6"/>
  <c r="AF9" i="6" s="1"/>
  <c r="A34" i="8"/>
  <c r="AB34" i="8" s="1"/>
  <c r="A22" i="6"/>
  <c r="AB22" i="6" s="1"/>
  <c r="A31" i="8"/>
  <c r="J31" i="8" s="1"/>
  <c r="A15" i="8"/>
  <c r="F15" i="8" s="1"/>
  <c r="A32" i="8"/>
  <c r="J32" i="8" s="1"/>
  <c r="A19" i="8"/>
  <c r="A18" i="6"/>
  <c r="P18" i="6" s="1"/>
  <c r="A26" i="6"/>
  <c r="D26" i="6" s="1"/>
  <c r="A24" i="6"/>
  <c r="AB24" i="6" s="1"/>
  <c r="A21" i="6"/>
  <c r="X21" i="6" s="1"/>
  <c r="A16" i="6"/>
  <c r="T16" i="6" s="1"/>
  <c r="A28" i="6"/>
  <c r="R28" i="6" s="1"/>
  <c r="I3" i="5"/>
  <c r="A33" i="6"/>
  <c r="V33" i="6" s="1"/>
  <c r="A7" i="5"/>
  <c r="A20" i="6"/>
  <c r="N20" i="6" s="1"/>
  <c r="A36" i="6"/>
  <c r="AB36" i="6" s="1"/>
  <c r="A25" i="6"/>
  <c r="AH25" i="6" s="1"/>
  <c r="A13" i="6"/>
  <c r="N13" i="6" s="1"/>
  <c r="Z16" i="8" l="1"/>
  <c r="AH16" i="8"/>
  <c r="J16" i="8"/>
  <c r="R16" i="8"/>
  <c r="F11" i="8"/>
  <c r="H11" i="8"/>
  <c r="P33" i="8"/>
  <c r="L10" i="6"/>
  <c r="H27" i="8"/>
  <c r="D10" i="6"/>
  <c r="P10" i="6"/>
  <c r="AH10" i="6"/>
  <c r="V15" i="6"/>
  <c r="N29" i="8"/>
  <c r="P29" i="8"/>
  <c r="R29" i="8"/>
  <c r="T33" i="8"/>
  <c r="V14" i="8"/>
  <c r="X14" i="8"/>
  <c r="F16" i="8"/>
  <c r="L16" i="8"/>
  <c r="V16" i="8"/>
  <c r="Z11" i="8"/>
  <c r="AF16" i="8"/>
  <c r="J11" i="8"/>
  <c r="AB19" i="6"/>
  <c r="T11" i="8"/>
  <c r="N10" i="6"/>
  <c r="V10" i="6"/>
  <c r="Z10" i="6"/>
  <c r="AB10" i="6"/>
  <c r="AD10" i="6"/>
  <c r="AF10" i="6"/>
  <c r="R5" i="6"/>
  <c r="T5" i="6"/>
  <c r="F5" i="6"/>
  <c r="V5" i="6"/>
  <c r="J5" i="6"/>
  <c r="X5" i="6"/>
  <c r="D5" i="6"/>
  <c r="AH5" i="6"/>
  <c r="L5" i="6"/>
  <c r="P16" i="8"/>
  <c r="AF13" i="8"/>
  <c r="H13" i="8"/>
  <c r="L13" i="8"/>
  <c r="AB13" i="8"/>
  <c r="X13" i="8"/>
  <c r="Z13" i="8"/>
  <c r="F13" i="8"/>
  <c r="AD13" i="8"/>
  <c r="AH13" i="8"/>
  <c r="J13" i="8"/>
  <c r="AB5" i="6"/>
  <c r="Z5" i="6"/>
  <c r="AD5" i="6"/>
  <c r="AF5" i="6"/>
  <c r="V13" i="8"/>
  <c r="F10" i="6"/>
  <c r="R10" i="6"/>
  <c r="J10" i="6"/>
  <c r="N13" i="8"/>
  <c r="N5" i="6"/>
  <c r="R13" i="8"/>
  <c r="X11" i="8"/>
  <c r="P13" i="8"/>
  <c r="AD16" i="8"/>
  <c r="AB16" i="8"/>
  <c r="X10" i="6"/>
  <c r="L29" i="8"/>
  <c r="AF33" i="8"/>
  <c r="X26" i="8"/>
  <c r="H10" i="8"/>
  <c r="V11" i="8"/>
  <c r="X29" i="8"/>
  <c r="AH11" i="8"/>
  <c r="D15" i="6"/>
  <c r="AH7" i="6"/>
  <c r="N16" i="8"/>
  <c r="V33" i="8"/>
  <c r="AF27" i="8"/>
  <c r="L27" i="8"/>
  <c r="R7" i="6"/>
  <c r="AF11" i="8"/>
  <c r="R11" i="8"/>
  <c r="T16" i="8"/>
  <c r="H16" i="8"/>
  <c r="D7" i="6"/>
  <c r="P11" i="8"/>
  <c r="Z27" i="8"/>
  <c r="J7" i="6"/>
  <c r="X27" i="8"/>
  <c r="T27" i="8"/>
  <c r="P27" i="8"/>
  <c r="R27" i="8"/>
  <c r="L7" i="6"/>
  <c r="N27" i="8"/>
  <c r="T26" i="8"/>
  <c r="F27" i="8"/>
  <c r="AD11" i="8"/>
  <c r="N7" i="6"/>
  <c r="AH33" i="8"/>
  <c r="F33" i="8"/>
  <c r="T7" i="6"/>
  <c r="V8" i="6"/>
  <c r="V7" i="6"/>
  <c r="J27" i="8"/>
  <c r="N26" i="8"/>
  <c r="V29" i="8"/>
  <c r="Z8" i="6"/>
  <c r="V31" i="6"/>
  <c r="AH8" i="6"/>
  <c r="F24" i="8"/>
  <c r="AB8" i="6"/>
  <c r="AD7" i="6"/>
  <c r="AB11" i="8"/>
  <c r="AH27" i="8"/>
  <c r="AD31" i="6"/>
  <c r="F8" i="8"/>
  <c r="AF7" i="6"/>
  <c r="AF8" i="6"/>
  <c r="D8" i="6"/>
  <c r="Z31" i="6"/>
  <c r="R26" i="8"/>
  <c r="D31" i="6"/>
  <c r="F31" i="6"/>
  <c r="F7" i="6"/>
  <c r="N11" i="8"/>
  <c r="N8" i="6"/>
  <c r="J31" i="6"/>
  <c r="AB7" i="6"/>
  <c r="J29" i="8"/>
  <c r="F29" i="8"/>
  <c r="H29" i="8"/>
  <c r="Z6" i="8"/>
  <c r="P7" i="6"/>
  <c r="T32" i="6"/>
  <c r="R8" i="6"/>
  <c r="T31" i="6"/>
  <c r="AH31" i="6"/>
  <c r="H26" i="8"/>
  <c r="T8" i="6"/>
  <c r="L8" i="6"/>
  <c r="J26" i="8"/>
  <c r="R31" i="6"/>
  <c r="Z7" i="6"/>
  <c r="X31" i="6"/>
  <c r="AD27" i="8"/>
  <c r="N31" i="6"/>
  <c r="L33" i="8"/>
  <c r="B31" i="2"/>
  <c r="N33" i="8"/>
  <c r="AB27" i="8"/>
  <c r="AD32" i="6"/>
  <c r="F8" i="6"/>
  <c r="X8" i="6"/>
  <c r="N22" i="8"/>
  <c r="AD8" i="6"/>
  <c r="J8" i="6"/>
  <c r="AH29" i="8"/>
  <c r="AF29" i="8"/>
  <c r="AD29" i="8"/>
  <c r="L31" i="6"/>
  <c r="AF31" i="6"/>
  <c r="AB29" i="8"/>
  <c r="AF22" i="8"/>
  <c r="AH10" i="8"/>
  <c r="H24" i="8"/>
  <c r="AD10" i="8"/>
  <c r="L26" i="8"/>
  <c r="AF26" i="8"/>
  <c r="P26" i="8"/>
  <c r="AB26" i="8"/>
  <c r="R19" i="6"/>
  <c r="AB24" i="8"/>
  <c r="J33" i="8"/>
  <c r="Z26" i="8"/>
  <c r="H33" i="8"/>
  <c r="P24" i="8"/>
  <c r="P22" i="8"/>
  <c r="Z24" i="8"/>
  <c r="L24" i="8"/>
  <c r="AB22" i="8"/>
  <c r="J24" i="8"/>
  <c r="R22" i="8"/>
  <c r="F22" i="8"/>
  <c r="V19" i="6"/>
  <c r="AD33" i="8"/>
  <c r="F26" i="8"/>
  <c r="AB33" i="8"/>
  <c r="X33" i="8"/>
  <c r="X24" i="8"/>
  <c r="Z33" i="8"/>
  <c r="AD6" i="8"/>
  <c r="N10" i="8"/>
  <c r="Z22" i="8"/>
  <c r="N24" i="8"/>
  <c r="Z29" i="8"/>
  <c r="AF24" i="8"/>
  <c r="AH22" i="8"/>
  <c r="P31" i="6"/>
  <c r="AF19" i="6"/>
  <c r="AH19" i="6"/>
  <c r="R32" i="6"/>
  <c r="F32" i="6"/>
  <c r="F19" i="6"/>
  <c r="AD19" i="6"/>
  <c r="P19" i="6"/>
  <c r="Z19" i="6"/>
  <c r="T19" i="6"/>
  <c r="T15" i="6"/>
  <c r="N19" i="6"/>
  <c r="L19" i="6"/>
  <c r="J19" i="6"/>
  <c r="AB15" i="6"/>
  <c r="X19" i="6"/>
  <c r="Z15" i="6"/>
  <c r="AB10" i="8"/>
  <c r="L22" i="8"/>
  <c r="J22" i="8"/>
  <c r="H22" i="8"/>
  <c r="V26" i="8"/>
  <c r="L10" i="8"/>
  <c r="AD26" i="8"/>
  <c r="AH14" i="8"/>
  <c r="R35" i="8"/>
  <c r="V24" i="8"/>
  <c r="AD24" i="8"/>
  <c r="N7" i="8"/>
  <c r="L25" i="8"/>
  <c r="T10" i="8"/>
  <c r="X22" i="8"/>
  <c r="AD7" i="8"/>
  <c r="Z35" i="8"/>
  <c r="T7" i="8"/>
  <c r="X9" i="8"/>
  <c r="AB7" i="8"/>
  <c r="X35" i="8"/>
  <c r="Z8" i="8"/>
  <c r="Z10" i="8"/>
  <c r="J10" i="8"/>
  <c r="AF8" i="8"/>
  <c r="X14" i="6"/>
  <c r="Z9" i="8"/>
  <c r="V35" i="8"/>
  <c r="AD22" i="8"/>
  <c r="T24" i="8"/>
  <c r="AH15" i="6"/>
  <c r="Z7" i="8"/>
  <c r="V22" i="8"/>
  <c r="N6" i="8"/>
  <c r="AF6" i="6"/>
  <c r="Z20" i="8"/>
  <c r="AB25" i="8"/>
  <c r="F9" i="8"/>
  <c r="J7" i="8"/>
  <c r="AB12" i="8"/>
  <c r="L9" i="8"/>
  <c r="T12" i="8"/>
  <c r="P7" i="8"/>
  <c r="R10" i="8"/>
  <c r="L35" i="6"/>
  <c r="AF30" i="8"/>
  <c r="F30" i="8"/>
  <c r="F10" i="8"/>
  <c r="J25" i="8"/>
  <c r="R9" i="8"/>
  <c r="P10" i="8"/>
  <c r="R24" i="8"/>
  <c r="AD30" i="8"/>
  <c r="F25" i="8"/>
  <c r="V7" i="8"/>
  <c r="X12" i="8"/>
  <c r="H12" i="8"/>
  <c r="F35" i="6"/>
  <c r="AD33" i="6"/>
  <c r="H6" i="8"/>
  <c r="V25" i="8"/>
  <c r="J35" i="6"/>
  <c r="J8" i="8"/>
  <c r="V9" i="8"/>
  <c r="L6" i="8"/>
  <c r="T23" i="6"/>
  <c r="F11" i="6"/>
  <c r="X6" i="8"/>
  <c r="Z5" i="8"/>
  <c r="F30" i="6"/>
  <c r="AF6" i="8"/>
  <c r="T30" i="6"/>
  <c r="D23" i="6"/>
  <c r="P21" i="8"/>
  <c r="N21" i="8"/>
  <c r="X30" i="8"/>
  <c r="V20" i="8"/>
  <c r="Z30" i="6"/>
  <c r="R23" i="6"/>
  <c r="AH33" i="6"/>
  <c r="L21" i="8"/>
  <c r="V30" i="8"/>
  <c r="L7" i="8"/>
  <c r="AH6" i="8"/>
  <c r="F21" i="8"/>
  <c r="T30" i="8"/>
  <c r="AH8" i="8"/>
  <c r="AD8" i="8"/>
  <c r="AF10" i="8"/>
  <c r="J17" i="8"/>
  <c r="AF17" i="8"/>
  <c r="AF5" i="8"/>
  <c r="J21" i="8"/>
  <c r="R30" i="8"/>
  <c r="AH7" i="8"/>
  <c r="V10" i="8"/>
  <c r="F7" i="8"/>
  <c r="P30" i="8"/>
  <c r="AH12" i="8"/>
  <c r="R30" i="6"/>
  <c r="T35" i="6"/>
  <c r="F23" i="6"/>
  <c r="N30" i="8"/>
  <c r="V12" i="8"/>
  <c r="AH25" i="8"/>
  <c r="AB8" i="8"/>
  <c r="AH23" i="6"/>
  <c r="L30" i="8"/>
  <c r="N20" i="8"/>
  <c r="H30" i="8"/>
  <c r="H20" i="8"/>
  <c r="D35" i="6"/>
  <c r="AD34" i="6"/>
  <c r="N35" i="6"/>
  <c r="H8" i="8"/>
  <c r="J11" i="6"/>
  <c r="V8" i="8"/>
  <c r="R25" i="8"/>
  <c r="AD5" i="8"/>
  <c r="P9" i="8"/>
  <c r="AD20" i="8"/>
  <c r="AF25" i="8"/>
  <c r="V11" i="6"/>
  <c r="R12" i="8"/>
  <c r="AH35" i="6"/>
  <c r="Z15" i="8"/>
  <c r="T25" i="8"/>
  <c r="AD9" i="8"/>
  <c r="V6" i="8"/>
  <c r="H5" i="8"/>
  <c r="J9" i="8"/>
  <c r="X20" i="8"/>
  <c r="AB21" i="8"/>
  <c r="P6" i="8"/>
  <c r="P25" i="8"/>
  <c r="X35" i="6"/>
  <c r="H25" i="8"/>
  <c r="Z12" i="8"/>
  <c r="AD14" i="8"/>
  <c r="X34" i="6"/>
  <c r="J34" i="6"/>
  <c r="L14" i="8"/>
  <c r="P12" i="8"/>
  <c r="P35" i="6"/>
  <c r="T11" i="6"/>
  <c r="H7" i="8"/>
  <c r="F6" i="8"/>
  <c r="AH11" i="6"/>
  <c r="X25" i="8"/>
  <c r="AF21" i="8"/>
  <c r="P14" i="8"/>
  <c r="F12" i="8"/>
  <c r="AD30" i="6"/>
  <c r="AD21" i="8"/>
  <c r="AB30" i="8"/>
  <c r="J30" i="8"/>
  <c r="T6" i="8"/>
  <c r="R34" i="6"/>
  <c r="P30" i="6"/>
  <c r="P28" i="6"/>
  <c r="Z34" i="6"/>
  <c r="Z21" i="8"/>
  <c r="Z30" i="8"/>
  <c r="T9" i="8"/>
  <c r="R6" i="8"/>
  <c r="AD25" i="8"/>
  <c r="P8" i="8"/>
  <c r="Z25" i="8"/>
  <c r="X21" i="8"/>
  <c r="AB9" i="8"/>
  <c r="X7" i="8"/>
  <c r="N9" i="8"/>
  <c r="P20" i="8"/>
  <c r="AD35" i="6"/>
  <c r="AD12" i="8"/>
  <c r="F34" i="6"/>
  <c r="T20" i="8"/>
  <c r="R35" i="6"/>
  <c r="V21" i="8"/>
  <c r="AF7" i="8"/>
  <c r="H21" i="8"/>
  <c r="AF9" i="8"/>
  <c r="AB30" i="6"/>
  <c r="AB23" i="6"/>
  <c r="T21" i="8"/>
  <c r="AH9" i="8"/>
  <c r="L20" i="8"/>
  <c r="L34" i="6"/>
  <c r="J32" i="6"/>
  <c r="Z11" i="6"/>
  <c r="D30" i="6"/>
  <c r="AB35" i="6"/>
  <c r="F5" i="8"/>
  <c r="P23" i="6"/>
  <c r="J30" i="6"/>
  <c r="V30" i="6"/>
  <c r="AB32" i="6"/>
  <c r="Z35" i="6"/>
  <c r="X11" i="6"/>
  <c r="N23" i="6"/>
  <c r="V23" i="6"/>
  <c r="N34" i="6"/>
  <c r="D28" i="6"/>
  <c r="V5" i="8"/>
  <c r="X32" i="6"/>
  <c r="AF23" i="6"/>
  <c r="AF32" i="6"/>
  <c r="N11" i="6"/>
  <c r="X22" i="6"/>
  <c r="AF30" i="6"/>
  <c r="T5" i="8"/>
  <c r="D32" i="6"/>
  <c r="AF35" i="6"/>
  <c r="AF28" i="6"/>
  <c r="AD11" i="6"/>
  <c r="L5" i="8"/>
  <c r="J12" i="8"/>
  <c r="L11" i="6"/>
  <c r="AH30" i="6"/>
  <c r="P34" i="6"/>
  <c r="AD28" i="6"/>
  <c r="AH5" i="8"/>
  <c r="J5" i="8"/>
  <c r="V32" i="6"/>
  <c r="N32" i="6"/>
  <c r="AB20" i="8"/>
  <c r="AD23" i="6"/>
  <c r="V34" i="6"/>
  <c r="R21" i="8"/>
  <c r="AH32" i="6"/>
  <c r="P11" i="6"/>
  <c r="X30" i="6"/>
  <c r="Z23" i="6"/>
  <c r="N33" i="6"/>
  <c r="Z32" i="6"/>
  <c r="F17" i="8"/>
  <c r="AB6" i="8"/>
  <c r="L32" i="6"/>
  <c r="X23" i="6"/>
  <c r="L30" i="6"/>
  <c r="F12" i="6"/>
  <c r="J23" i="6"/>
  <c r="R11" i="6"/>
  <c r="AB34" i="6"/>
  <c r="AH34" i="6"/>
  <c r="T34" i="6"/>
  <c r="X8" i="8"/>
  <c r="AF11" i="6"/>
  <c r="D11" i="6"/>
  <c r="AF34" i="6"/>
  <c r="AF20" i="8"/>
  <c r="P5" i="8"/>
  <c r="X18" i="8"/>
  <c r="V17" i="8"/>
  <c r="F18" i="8"/>
  <c r="X5" i="8"/>
  <c r="T18" i="8"/>
  <c r="Z17" i="8"/>
  <c r="R18" i="8"/>
  <c r="P35" i="8"/>
  <c r="N5" i="8"/>
  <c r="J18" i="8"/>
  <c r="AD17" i="8"/>
  <c r="T17" i="8"/>
  <c r="H17" i="8"/>
  <c r="T8" i="8"/>
  <c r="J20" i="8"/>
  <c r="R17" i="8"/>
  <c r="AF35" i="8"/>
  <c r="R20" i="8"/>
  <c r="AB35" i="8"/>
  <c r="N12" i="8"/>
  <c r="AH17" i="8"/>
  <c r="AB17" i="8"/>
  <c r="X17" i="8"/>
  <c r="P17" i="8"/>
  <c r="AF12" i="8"/>
  <c r="V18" i="8"/>
  <c r="R8" i="8"/>
  <c r="N17" i="8"/>
  <c r="F35" i="8"/>
  <c r="AB5" i="8"/>
  <c r="AD35" i="8"/>
  <c r="P18" i="8"/>
  <c r="N8" i="8"/>
  <c r="AB18" i="8"/>
  <c r="AH20" i="8"/>
  <c r="R34" i="8"/>
  <c r="J14" i="8"/>
  <c r="AH34" i="8"/>
  <c r="N18" i="8"/>
  <c r="H18" i="8"/>
  <c r="N14" i="8"/>
  <c r="Z34" i="8"/>
  <c r="F14" i="8"/>
  <c r="AH18" i="8"/>
  <c r="P34" i="8"/>
  <c r="AF18" i="8"/>
  <c r="Z18" i="8"/>
  <c r="H14" i="8"/>
  <c r="AD18" i="8"/>
  <c r="AF14" i="8"/>
  <c r="T34" i="8"/>
  <c r="F9" i="6"/>
  <c r="L12" i="6"/>
  <c r="T14" i="6"/>
  <c r="P21" i="6"/>
  <c r="V22" i="6"/>
  <c r="AD16" i="6"/>
  <c r="D16" i="6"/>
  <c r="T9" i="6"/>
  <c r="R16" i="6"/>
  <c r="R9" i="6"/>
  <c r="P29" i="6"/>
  <c r="F15" i="6"/>
  <c r="F29" i="6"/>
  <c r="T21" i="6"/>
  <c r="P15" i="6"/>
  <c r="N15" i="6"/>
  <c r="AD29" i="6"/>
  <c r="L15" i="6"/>
  <c r="V14" i="6"/>
  <c r="AB29" i="6"/>
  <c r="J15" i="6"/>
  <c r="R15" i="6"/>
  <c r="V29" i="6"/>
  <c r="F14" i="6"/>
  <c r="N29" i="6"/>
  <c r="L14" i="6"/>
  <c r="P13" i="6"/>
  <c r="AF27" i="6"/>
  <c r="R21" i="6"/>
  <c r="AH14" i="6"/>
  <c r="L28" i="6"/>
  <c r="J21" i="6"/>
  <c r="R29" i="6"/>
  <c r="AH29" i="6"/>
  <c r="X29" i="6"/>
  <c r="Z14" i="6"/>
  <c r="L33" i="6"/>
  <c r="Z29" i="6"/>
  <c r="AF21" i="6"/>
  <c r="AF15" i="6"/>
  <c r="X15" i="6"/>
  <c r="AB14" i="6"/>
  <c r="R14" i="6"/>
  <c r="D27" i="6"/>
  <c r="D29" i="6"/>
  <c r="D13" i="6"/>
  <c r="D21" i="6"/>
  <c r="L29" i="6"/>
  <c r="AF14" i="6"/>
  <c r="R36" i="6"/>
  <c r="AF25" i="6"/>
  <c r="D25" i="6"/>
  <c r="L21" i="6"/>
  <c r="AB9" i="6"/>
  <c r="AF29" i="6"/>
  <c r="AD14" i="6"/>
  <c r="J25" i="6"/>
  <c r="J22" i="6"/>
  <c r="T29" i="6"/>
  <c r="T33" i="6"/>
  <c r="J14" i="6"/>
  <c r="N14" i="6"/>
  <c r="P14" i="6"/>
  <c r="T28" i="6"/>
  <c r="H31" i="8"/>
  <c r="P28" i="8"/>
  <c r="T28" i="8"/>
  <c r="F31" i="8"/>
  <c r="X28" i="8"/>
  <c r="AB14" i="8"/>
  <c r="Z14" i="8"/>
  <c r="T14" i="8"/>
  <c r="Z27" i="6"/>
  <c r="AF16" i="6"/>
  <c r="X16" i="6"/>
  <c r="L22" i="6"/>
  <c r="P16" i="6"/>
  <c r="AB28" i="6"/>
  <c r="AH28" i="6"/>
  <c r="L16" i="6"/>
  <c r="D22" i="6"/>
  <c r="N28" i="6"/>
  <c r="V9" i="6"/>
  <c r="F28" i="6"/>
  <c r="Z24" i="6"/>
  <c r="J9" i="6"/>
  <c r="N27" i="6"/>
  <c r="AD26" i="6"/>
  <c r="N21" i="6"/>
  <c r="P22" i="6"/>
  <c r="Z16" i="6"/>
  <c r="AH6" i="6"/>
  <c r="J12" i="6"/>
  <c r="AB12" i="6"/>
  <c r="P6" i="6"/>
  <c r="P9" i="6"/>
  <c r="J6" i="6"/>
  <c r="AD9" i="6"/>
  <c r="L9" i="6"/>
  <c r="D36" i="8"/>
  <c r="AF31" i="8"/>
  <c r="T32" i="8"/>
  <c r="AB28" i="8"/>
  <c r="R32" i="8"/>
  <c r="AB32" i="8"/>
  <c r="P32" i="8"/>
  <c r="N32" i="8"/>
  <c r="J28" i="8"/>
  <c r="Z32" i="8"/>
  <c r="H15" i="8"/>
  <c r="P31" i="8"/>
  <c r="AH28" i="8"/>
  <c r="R28" i="8"/>
  <c r="F28" i="8"/>
  <c r="H28" i="8"/>
  <c r="J35" i="8"/>
  <c r="N35" i="8"/>
  <c r="T35" i="8"/>
  <c r="L35" i="8"/>
  <c r="V28" i="8"/>
  <c r="N31" i="8"/>
  <c r="AD28" i="8"/>
  <c r="N28" i="8"/>
  <c r="AH35" i="8"/>
  <c r="AH31" i="8"/>
  <c r="L28" i="8"/>
  <c r="Z28" i="8"/>
  <c r="AH32" i="8"/>
  <c r="N26" i="6"/>
  <c r="V18" i="6"/>
  <c r="AF18" i="6"/>
  <c r="X24" i="6"/>
  <c r="AB18" i="6"/>
  <c r="R6" i="6"/>
  <c r="J24" i="6"/>
  <c r="J27" i="6"/>
  <c r="AF36" i="6"/>
  <c r="R12" i="6"/>
  <c r="P27" i="6"/>
  <c r="X27" i="6"/>
  <c r="AB6" i="6"/>
  <c r="AD27" i="6"/>
  <c r="Z18" i="6"/>
  <c r="N6" i="6"/>
  <c r="AF20" i="6"/>
  <c r="Z26" i="6"/>
  <c r="D18" i="6"/>
  <c r="F26" i="6"/>
  <c r="V26" i="6"/>
  <c r="L26" i="6"/>
  <c r="AH18" i="6"/>
  <c r="N24" i="6"/>
  <c r="F6" i="6"/>
  <c r="L27" i="6"/>
  <c r="X6" i="6"/>
  <c r="X13" i="6"/>
  <c r="N18" i="6"/>
  <c r="D24" i="6"/>
  <c r="F24" i="6"/>
  <c r="F27" i="6"/>
  <c r="R27" i="6"/>
  <c r="X12" i="6"/>
  <c r="AD12" i="6"/>
  <c r="X36" i="6"/>
  <c r="Z6" i="6"/>
  <c r="L6" i="6"/>
  <c r="Z13" i="6"/>
  <c r="AF26" i="6"/>
  <c r="V6" i="6"/>
  <c r="AF24" i="6"/>
  <c r="T12" i="6"/>
  <c r="AF33" i="6"/>
  <c r="T6" i="6"/>
  <c r="P26" i="6"/>
  <c r="AH27" i="6"/>
  <c r="D6" i="6"/>
  <c r="X28" i="6"/>
  <c r="T24" i="6"/>
  <c r="V27" i="6"/>
  <c r="J26" i="6"/>
  <c r="T26" i="6"/>
  <c r="X26" i="6"/>
  <c r="D12" i="6"/>
  <c r="D36" i="6"/>
  <c r="AB27" i="6"/>
  <c r="D20" i="6"/>
  <c r="Z20" i="6"/>
  <c r="F16" i="6"/>
  <c r="P24" i="6"/>
  <c r="Z9" i="6"/>
  <c r="AH24" i="6"/>
  <c r="F21" i="6"/>
  <c r="Z17" i="6"/>
  <c r="P17" i="6"/>
  <c r="J13" i="6"/>
  <c r="H23" i="8"/>
  <c r="AD23" i="8"/>
  <c r="AB23" i="8"/>
  <c r="X23" i="8"/>
  <c r="V23" i="8"/>
  <c r="T23" i="8"/>
  <c r="R23" i="8"/>
  <c r="N23" i="8"/>
  <c r="L23" i="8"/>
  <c r="F23" i="8"/>
  <c r="J23" i="8"/>
  <c r="R13" i="6"/>
  <c r="J20" i="6"/>
  <c r="Z23" i="8"/>
  <c r="AB13" i="6"/>
  <c r="J36" i="6"/>
  <c r="T13" i="6"/>
  <c r="N17" i="6"/>
  <c r="F17" i="6"/>
  <c r="N34" i="8"/>
  <c r="AH36" i="6"/>
  <c r="V13" i="6"/>
  <c r="F20" i="6"/>
  <c r="F13" i="6"/>
  <c r="Z36" i="6"/>
  <c r="P12" i="6"/>
  <c r="L34" i="8"/>
  <c r="AD31" i="8"/>
  <c r="T22" i="6"/>
  <c r="Z22" i="6"/>
  <c r="N16" i="6"/>
  <c r="AF34" i="8"/>
  <c r="L32" i="8"/>
  <c r="L13" i="6"/>
  <c r="AD13" i="6"/>
  <c r="V12" i="6"/>
  <c r="J17" i="6"/>
  <c r="L18" i="6"/>
  <c r="AF32" i="8"/>
  <c r="AH23" i="8"/>
  <c r="AH13" i="6"/>
  <c r="F22" i="6"/>
  <c r="AB31" i="8"/>
  <c r="AF13" i="6"/>
  <c r="AB33" i="6"/>
  <c r="Z33" i="6"/>
  <c r="F33" i="6"/>
  <c r="D33" i="6"/>
  <c r="J19" i="8"/>
  <c r="H19" i="8"/>
  <c r="AH19" i="8"/>
  <c r="AF19" i="8"/>
  <c r="AB19" i="8"/>
  <c r="Z19" i="8"/>
  <c r="X19" i="8"/>
  <c r="V19" i="8"/>
  <c r="R19" i="8"/>
  <c r="P19" i="8"/>
  <c r="N19" i="8"/>
  <c r="L19" i="8"/>
  <c r="AH22" i="6"/>
  <c r="J34" i="8"/>
  <c r="AD25" i="6"/>
  <c r="X20" i="6"/>
  <c r="AD22" i="6"/>
  <c r="N22" i="6"/>
  <c r="AD18" i="6"/>
  <c r="H34" i="8"/>
  <c r="AF23" i="8"/>
  <c r="D17" i="6"/>
  <c r="X17" i="6"/>
  <c r="V17" i="6"/>
  <c r="T17" i="6"/>
  <c r="AD17" i="6"/>
  <c r="AB17" i="6"/>
  <c r="Z28" i="6"/>
  <c r="AD24" i="6"/>
  <c r="AH15" i="8"/>
  <c r="AF15" i="8"/>
  <c r="AD15" i="8"/>
  <c r="AB15" i="8"/>
  <c r="X15" i="8"/>
  <c r="V15" i="8"/>
  <c r="T15" i="8"/>
  <c r="R15" i="8"/>
  <c r="P15" i="8"/>
  <c r="N15" i="8"/>
  <c r="L15" i="8"/>
  <c r="P36" i="6"/>
  <c r="R22" i="6"/>
  <c r="L24" i="6"/>
  <c r="R20" i="6"/>
  <c r="X34" i="8"/>
  <c r="H32" i="8"/>
  <c r="AF17" i="6"/>
  <c r="J33" i="6"/>
  <c r="AH26" i="6"/>
  <c r="P25" i="6"/>
  <c r="J28" i="6"/>
  <c r="L17" i="6"/>
  <c r="AD34" i="8"/>
  <c r="X32" i="8"/>
  <c r="X33" i="6"/>
  <c r="F25" i="6"/>
  <c r="J16" i="6"/>
  <c r="V16" i="6"/>
  <c r="AB16" i="6"/>
  <c r="AD32" i="8"/>
  <c r="Z31" i="8"/>
  <c r="F36" i="6"/>
  <c r="V25" i="6"/>
  <c r="N25" i="6"/>
  <c r="V28" i="6"/>
  <c r="AB21" i="6"/>
  <c r="D9" i="6"/>
  <c r="AH16" i="6"/>
  <c r="AH9" i="6"/>
  <c r="L31" i="8"/>
  <c r="F34" i="8"/>
  <c r="X31" i="8"/>
  <c r="V20" i="6"/>
  <c r="T20" i="6"/>
  <c r="AD20" i="6"/>
  <c r="P20" i="6"/>
  <c r="AB20" i="6"/>
  <c r="L20" i="6"/>
  <c r="T25" i="6"/>
  <c r="L25" i="6"/>
  <c r="Z12" i="6"/>
  <c r="R25" i="6"/>
  <c r="N9" i="6"/>
  <c r="AD21" i="6"/>
  <c r="AH21" i="6"/>
  <c r="X25" i="6"/>
  <c r="P23" i="8"/>
  <c r="F32" i="8"/>
  <c r="Z25" i="6"/>
  <c r="P33" i="6"/>
  <c r="AF22" i="6"/>
  <c r="AH12" i="6"/>
  <c r="T19" i="8"/>
  <c r="F19" i="8"/>
  <c r="V34" i="8"/>
  <c r="AB25" i="6"/>
  <c r="X9" i="6"/>
  <c r="Z21" i="6"/>
  <c r="J15" i="8"/>
  <c r="V32" i="8"/>
  <c r="V31" i="8"/>
  <c r="T36" i="6"/>
  <c r="AD36" i="6"/>
  <c r="V36" i="6"/>
  <c r="F18" i="6"/>
  <c r="T18" i="6"/>
  <c r="R18" i="6"/>
  <c r="J18" i="6"/>
  <c r="R24" i="6"/>
  <c r="AB26" i="6"/>
  <c r="R33" i="6"/>
  <c r="V24" i="6"/>
  <c r="X18" i="6"/>
  <c r="R31" i="8"/>
  <c r="AD19" i="8"/>
  <c r="L36" i="6"/>
  <c r="N12" i="6"/>
  <c r="R26" i="6"/>
  <c r="V21" i="6"/>
  <c r="N36" i="6"/>
  <c r="AH20" i="6"/>
  <c r="R17" i="6"/>
  <c r="T31" i="8"/>
  <c r="A8" i="5"/>
  <c r="D13" i="8" l="1"/>
  <c r="D16" i="8"/>
  <c r="D11" i="8"/>
  <c r="D27" i="8"/>
  <c r="D29" i="8"/>
  <c r="D26" i="8"/>
  <c r="D33" i="8"/>
  <c r="D24" i="8"/>
  <c r="D22" i="8"/>
  <c r="D10" i="8"/>
  <c r="D25" i="8"/>
  <c r="D12" i="8"/>
  <c r="D6" i="8"/>
  <c r="D7" i="8"/>
  <c r="D21" i="8"/>
  <c r="D30" i="8"/>
  <c r="D9" i="8"/>
  <c r="D5" i="8"/>
  <c r="D8" i="8"/>
  <c r="D20" i="8"/>
  <c r="D18" i="8"/>
  <c r="D17" i="8"/>
  <c r="D14" i="8"/>
  <c r="AF38" i="6"/>
  <c r="D28" i="8"/>
  <c r="P38" i="8"/>
  <c r="D35" i="8"/>
  <c r="T38" i="8"/>
  <c r="AB38" i="8"/>
  <c r="Z38" i="8"/>
  <c r="D32" i="8"/>
  <c r="X38" i="8"/>
  <c r="F38" i="8"/>
  <c r="N38" i="8"/>
  <c r="D31" i="8"/>
  <c r="D34" i="8"/>
  <c r="AH38" i="6"/>
  <c r="F38" i="6"/>
  <c r="Z38" i="6"/>
  <c r="AD38" i="6"/>
  <c r="D19" i="8"/>
  <c r="D15" i="8"/>
  <c r="D23" i="8"/>
  <c r="H38" i="8"/>
  <c r="J38" i="8"/>
  <c r="V38" i="8"/>
  <c r="AH38" i="8"/>
  <c r="L38" i="8"/>
  <c r="AF38" i="8"/>
  <c r="AD38" i="8"/>
  <c r="R38" i="8"/>
  <c r="L38" i="6"/>
  <c r="D38" i="6"/>
  <c r="R38" i="6"/>
  <c r="V38" i="6"/>
  <c r="N38" i="6"/>
  <c r="T38" i="6"/>
  <c r="P38" i="6"/>
  <c r="X38" i="6"/>
  <c r="AB38" i="6"/>
  <c r="A9" i="5"/>
  <c r="D38" i="8" l="1"/>
  <c r="D40" i="8" s="1"/>
  <c r="B40" i="2" s="1"/>
  <c r="A10" i="5"/>
  <c r="C103" i="5" l="1"/>
  <c r="C3" i="5" s="1"/>
  <c r="K3" i="5" s="1"/>
  <c r="B42" i="2"/>
  <c r="A11" i="5"/>
  <c r="C7" i="5" l="1"/>
  <c r="K7" i="5" s="1"/>
  <c r="L7" i="5" s="1"/>
  <c r="C10" i="5"/>
  <c r="K10" i="5" s="1"/>
  <c r="C9" i="5"/>
  <c r="K9" i="5" s="1"/>
  <c r="P9" i="5" s="1"/>
  <c r="C8" i="5"/>
  <c r="K8" i="5" s="1"/>
  <c r="P8" i="5" s="1"/>
  <c r="C6" i="5"/>
  <c r="K6" i="5" s="1"/>
  <c r="L6" i="5" s="1"/>
  <c r="C5" i="5"/>
  <c r="K5" i="5" s="1"/>
  <c r="P5" i="5" s="1"/>
  <c r="C4" i="5"/>
  <c r="K4" i="5" s="1"/>
  <c r="P4" i="5" s="1"/>
  <c r="K103" i="5"/>
  <c r="P103" i="5" s="1"/>
  <c r="L3" i="5"/>
  <c r="P3" i="5"/>
  <c r="C11" i="5"/>
  <c r="A12" i="5"/>
  <c r="L8" i="5" l="1"/>
  <c r="Q8" i="5" s="1"/>
  <c r="L4" i="5"/>
  <c r="Q4" i="5" s="1"/>
  <c r="L103" i="5"/>
  <c r="Q103" i="5" s="1"/>
  <c r="L9" i="5"/>
  <c r="Q9" i="5" s="1"/>
  <c r="L5" i="5"/>
  <c r="Q5" i="5" s="1"/>
  <c r="P6" i="5"/>
  <c r="P7" i="5"/>
  <c r="N3" i="5"/>
  <c r="N10" i="5" s="1"/>
  <c r="Q3" i="5"/>
  <c r="Q7" i="5"/>
  <c r="Q6" i="5"/>
  <c r="A13" i="5"/>
  <c r="C12" i="5"/>
  <c r="K11" i="5"/>
  <c r="P10" i="5"/>
  <c r="L10" i="5"/>
  <c r="N103" i="5" l="1"/>
  <c r="M103" i="5" s="1"/>
  <c r="N4" i="5"/>
  <c r="M4" i="5" s="1"/>
  <c r="N5" i="5"/>
  <c r="M5" i="5" s="1"/>
  <c r="S3" i="5"/>
  <c r="N6" i="5"/>
  <c r="M6" i="5" s="1"/>
  <c r="N8" i="5"/>
  <c r="M8" i="5" s="1"/>
  <c r="N7" i="5"/>
  <c r="M7" i="5" s="1"/>
  <c r="N9" i="5"/>
  <c r="M9" i="5" s="1"/>
  <c r="M3" i="5"/>
  <c r="R3" i="5" s="1"/>
  <c r="U3" i="5" s="1"/>
  <c r="X3" i="5" s="1"/>
  <c r="Q10" i="5"/>
  <c r="M10" i="5"/>
  <c r="L11" i="5"/>
  <c r="P11" i="5"/>
  <c r="N11" i="5"/>
  <c r="K12" i="5"/>
  <c r="C13" i="5"/>
  <c r="A14" i="5"/>
  <c r="V3" i="5" l="1"/>
  <c r="Y3" i="5" s="1"/>
  <c r="AA3" i="5" s="1"/>
  <c r="C14" i="5"/>
  <c r="A15" i="5"/>
  <c r="K13" i="5"/>
  <c r="L12" i="5"/>
  <c r="P12" i="5"/>
  <c r="N12" i="5"/>
  <c r="M11" i="5"/>
  <c r="Q11" i="5"/>
  <c r="P13" i="5" l="1"/>
  <c r="L13" i="5"/>
  <c r="N13" i="5"/>
  <c r="Q12" i="5"/>
  <c r="M12" i="5"/>
  <c r="A16" i="5"/>
  <c r="C15" i="5"/>
  <c r="K14" i="5"/>
  <c r="P14" i="5" l="1"/>
  <c r="L14" i="5"/>
  <c r="N14" i="5"/>
  <c r="C16" i="5"/>
  <c r="A17" i="5"/>
  <c r="K15" i="5"/>
  <c r="Q13" i="5"/>
  <c r="M13" i="5"/>
  <c r="A18" i="5" l="1"/>
  <c r="C17" i="5"/>
  <c r="P15" i="5"/>
  <c r="L15" i="5"/>
  <c r="N15" i="5"/>
  <c r="K16" i="5"/>
  <c r="Q14" i="5"/>
  <c r="M14" i="5"/>
  <c r="Q15" i="5" l="1"/>
  <c r="M15" i="5"/>
  <c r="L16" i="5"/>
  <c r="P16" i="5"/>
  <c r="N16" i="5"/>
  <c r="K17" i="5"/>
  <c r="C18" i="5"/>
  <c r="A19" i="5"/>
  <c r="K18" i="5" l="1"/>
  <c r="M16" i="5"/>
  <c r="Q16" i="5"/>
  <c r="C19" i="5"/>
  <c r="A20" i="5"/>
  <c r="L17" i="5"/>
  <c r="P17" i="5"/>
  <c r="N17" i="5"/>
  <c r="K19" i="5" l="1"/>
  <c r="Q17" i="5"/>
  <c r="M17" i="5"/>
  <c r="A21" i="5"/>
  <c r="C20" i="5"/>
  <c r="P18" i="5"/>
  <c r="L18" i="5"/>
  <c r="N18" i="5"/>
  <c r="C21" i="5" l="1"/>
  <c r="A22" i="5"/>
  <c r="Q18" i="5"/>
  <c r="M18" i="5"/>
  <c r="K20" i="5"/>
  <c r="P19" i="5"/>
  <c r="L19" i="5"/>
  <c r="N19" i="5"/>
  <c r="Q19" i="5" l="1"/>
  <c r="M19" i="5"/>
  <c r="K21" i="5"/>
  <c r="P20" i="5"/>
  <c r="L20" i="5"/>
  <c r="N20" i="5"/>
  <c r="A23" i="5"/>
  <c r="C22" i="5"/>
  <c r="K22" i="5" l="1"/>
  <c r="C23" i="5"/>
  <c r="A24" i="5"/>
  <c r="P21" i="5"/>
  <c r="L21" i="5"/>
  <c r="N21" i="5"/>
  <c r="Q20" i="5"/>
  <c r="M20" i="5"/>
  <c r="M21" i="5" l="1"/>
  <c r="Q21" i="5"/>
  <c r="A25" i="5"/>
  <c r="C24" i="5"/>
  <c r="K23" i="5"/>
  <c r="P22" i="5"/>
  <c r="L22" i="5"/>
  <c r="N22" i="5"/>
  <c r="M22" i="5" l="1"/>
  <c r="Q22" i="5"/>
  <c r="K24" i="5"/>
  <c r="P23" i="5"/>
  <c r="L23" i="5"/>
  <c r="N23" i="5"/>
  <c r="A26" i="5"/>
  <c r="C25" i="5"/>
  <c r="K25" i="5" l="1"/>
  <c r="P24" i="5"/>
  <c r="L24" i="5"/>
  <c r="N24" i="5"/>
  <c r="C26" i="5"/>
  <c r="A27" i="5"/>
  <c r="Q23" i="5"/>
  <c r="M23" i="5"/>
  <c r="K26" i="5" l="1"/>
  <c r="A28" i="5"/>
  <c r="C27" i="5"/>
  <c r="Q24" i="5"/>
  <c r="M24" i="5"/>
  <c r="P25" i="5"/>
  <c r="L25" i="5"/>
  <c r="N25" i="5"/>
  <c r="Q25" i="5" l="1"/>
  <c r="M25" i="5"/>
  <c r="C28" i="5"/>
  <c r="A29" i="5"/>
  <c r="K27" i="5"/>
  <c r="P26" i="5"/>
  <c r="L26" i="5"/>
  <c r="N26" i="5"/>
  <c r="Q26" i="5" l="1"/>
  <c r="M26" i="5"/>
  <c r="P27" i="5"/>
  <c r="L27" i="5"/>
  <c r="N27" i="5"/>
  <c r="C29" i="5"/>
  <c r="A30" i="5"/>
  <c r="K28" i="5"/>
  <c r="C30" i="5" l="1"/>
  <c r="A31" i="5"/>
  <c r="L28" i="5"/>
  <c r="P28" i="5"/>
  <c r="N28" i="5"/>
  <c r="K29" i="5"/>
  <c r="M27" i="5"/>
  <c r="Q27" i="5"/>
  <c r="P29" i="5" l="1"/>
  <c r="L29" i="5"/>
  <c r="N29" i="5"/>
  <c r="Q28" i="5"/>
  <c r="M28" i="5"/>
  <c r="C31" i="5"/>
  <c r="A32" i="5"/>
  <c r="K30" i="5"/>
  <c r="A33" i="5" l="1"/>
  <c r="C32" i="5"/>
  <c r="K31" i="5"/>
  <c r="P30" i="5"/>
  <c r="L30" i="5"/>
  <c r="N30" i="5"/>
  <c r="Q29" i="5"/>
  <c r="M29" i="5"/>
  <c r="Q30" i="5" l="1"/>
  <c r="M30" i="5"/>
  <c r="P31" i="5"/>
  <c r="L31" i="5"/>
  <c r="N31" i="5"/>
  <c r="K32" i="5"/>
  <c r="C33" i="5"/>
  <c r="A34" i="5"/>
  <c r="A35" i="5" l="1"/>
  <c r="C34" i="5"/>
  <c r="P32" i="5"/>
  <c r="L32" i="5"/>
  <c r="N32" i="5"/>
  <c r="K33" i="5"/>
  <c r="Q31" i="5"/>
  <c r="M31" i="5"/>
  <c r="Q32" i="5" l="1"/>
  <c r="M32" i="5"/>
  <c r="K34" i="5"/>
  <c r="L33" i="5"/>
  <c r="P33" i="5"/>
  <c r="N33" i="5"/>
  <c r="C35" i="5"/>
  <c r="A36" i="5"/>
  <c r="C36" i="5" l="1"/>
  <c r="A37" i="5"/>
  <c r="K35" i="5"/>
  <c r="P34" i="5"/>
  <c r="L34" i="5"/>
  <c r="N34" i="5"/>
  <c r="M33" i="5"/>
  <c r="Q33" i="5"/>
  <c r="Q34" i="5" l="1"/>
  <c r="M34" i="5"/>
  <c r="A38" i="5"/>
  <c r="C37" i="5"/>
  <c r="P35" i="5"/>
  <c r="L35" i="5"/>
  <c r="N35" i="5"/>
  <c r="K36" i="5"/>
  <c r="Q35" i="5" l="1"/>
  <c r="M35" i="5"/>
  <c r="K37" i="5"/>
  <c r="P36" i="5"/>
  <c r="L36" i="5"/>
  <c r="N36" i="5"/>
  <c r="C38" i="5"/>
  <c r="A39" i="5"/>
  <c r="A40" i="5" l="1"/>
  <c r="C39" i="5"/>
  <c r="P37" i="5"/>
  <c r="L37" i="5"/>
  <c r="N37" i="5"/>
  <c r="K38" i="5"/>
  <c r="Q36" i="5"/>
  <c r="M36" i="5"/>
  <c r="L38" i="5" l="1"/>
  <c r="P38" i="5"/>
  <c r="N38" i="5"/>
  <c r="Q37" i="5"/>
  <c r="M37" i="5"/>
  <c r="K39" i="5"/>
  <c r="C40" i="5"/>
  <c r="A41" i="5"/>
  <c r="C41" i="5" l="1"/>
  <c r="A42" i="5"/>
  <c r="K40" i="5"/>
  <c r="P39" i="5"/>
  <c r="L39" i="5"/>
  <c r="N39" i="5"/>
  <c r="M38" i="5"/>
  <c r="Q38" i="5"/>
  <c r="Q39" i="5" l="1"/>
  <c r="M39" i="5"/>
  <c r="P40" i="5"/>
  <c r="L40" i="5"/>
  <c r="N40" i="5"/>
  <c r="A43" i="5"/>
  <c r="C42" i="5"/>
  <c r="K41" i="5"/>
  <c r="P41" i="5" l="1"/>
  <c r="L41" i="5"/>
  <c r="N41" i="5"/>
  <c r="C43" i="5"/>
  <c r="A44" i="5"/>
  <c r="K42" i="5"/>
  <c r="Q40" i="5"/>
  <c r="M40" i="5"/>
  <c r="P42" i="5" l="1"/>
  <c r="L42" i="5"/>
  <c r="N42" i="5"/>
  <c r="A45" i="5"/>
  <c r="C44" i="5"/>
  <c r="K43" i="5"/>
  <c r="Q41" i="5"/>
  <c r="M41" i="5"/>
  <c r="K44" i="5" l="1"/>
  <c r="L43" i="5"/>
  <c r="P43" i="5"/>
  <c r="N43" i="5"/>
  <c r="C45" i="5"/>
  <c r="A46" i="5"/>
  <c r="Q42" i="5"/>
  <c r="M42" i="5"/>
  <c r="C46" i="5" l="1"/>
  <c r="A47" i="5"/>
  <c r="K45" i="5"/>
  <c r="M43" i="5"/>
  <c r="Q43" i="5"/>
  <c r="P44" i="5"/>
  <c r="L44" i="5"/>
  <c r="N44" i="5"/>
  <c r="P45" i="5" l="1"/>
  <c r="L45" i="5"/>
  <c r="N45" i="5"/>
  <c r="A48" i="5"/>
  <c r="C47" i="5"/>
  <c r="Q44" i="5"/>
  <c r="M44" i="5"/>
  <c r="K46" i="5"/>
  <c r="C48" i="5" l="1"/>
  <c r="A49" i="5"/>
  <c r="P46" i="5"/>
  <c r="L46" i="5"/>
  <c r="N46" i="5"/>
  <c r="K47" i="5"/>
  <c r="Q45" i="5"/>
  <c r="M45" i="5"/>
  <c r="P47" i="5" l="1"/>
  <c r="L47" i="5"/>
  <c r="N47" i="5"/>
  <c r="A50" i="5"/>
  <c r="C49" i="5"/>
  <c r="Q46" i="5"/>
  <c r="M46" i="5"/>
  <c r="K48" i="5"/>
  <c r="C50" i="5" l="1"/>
  <c r="A51" i="5"/>
  <c r="K49" i="5"/>
  <c r="L48" i="5"/>
  <c r="P48" i="5"/>
  <c r="N48" i="5"/>
  <c r="Q47" i="5"/>
  <c r="M47" i="5"/>
  <c r="M48" i="5" l="1"/>
  <c r="Q48" i="5"/>
  <c r="C51" i="5"/>
  <c r="A52" i="5"/>
  <c r="K50" i="5"/>
  <c r="P49" i="5"/>
  <c r="L49" i="5"/>
  <c r="N49" i="5"/>
  <c r="Q49" i="5" l="1"/>
  <c r="M49" i="5"/>
  <c r="A53" i="5"/>
  <c r="C52" i="5"/>
  <c r="P50" i="5"/>
  <c r="L50" i="5"/>
  <c r="N50" i="5"/>
  <c r="K51" i="5"/>
  <c r="Q50" i="5" l="1"/>
  <c r="M50" i="5"/>
  <c r="P51" i="5"/>
  <c r="L51" i="5"/>
  <c r="N51" i="5"/>
  <c r="K52" i="5"/>
  <c r="C53" i="5"/>
  <c r="A54" i="5"/>
  <c r="K53" i="5" l="1"/>
  <c r="P52" i="5"/>
  <c r="L52" i="5"/>
  <c r="N52" i="5"/>
  <c r="A55" i="5"/>
  <c r="C54" i="5"/>
  <c r="Q51" i="5"/>
  <c r="M51" i="5"/>
  <c r="C55" i="5" l="1"/>
  <c r="A56" i="5"/>
  <c r="K54" i="5"/>
  <c r="Q52" i="5"/>
  <c r="M52" i="5"/>
  <c r="P53" i="5"/>
  <c r="L53" i="5"/>
  <c r="N53" i="5"/>
  <c r="M53" i="5" l="1"/>
  <c r="Q53" i="5"/>
  <c r="P54" i="5"/>
  <c r="L54" i="5"/>
  <c r="N54" i="5"/>
  <c r="K55" i="5"/>
  <c r="A57" i="5"/>
  <c r="C56" i="5"/>
  <c r="K56" i="5" l="1"/>
  <c r="Q54" i="5"/>
  <c r="M54" i="5"/>
  <c r="P55" i="5"/>
  <c r="L55" i="5"/>
  <c r="N55" i="5"/>
  <c r="A58" i="5"/>
  <c r="C57" i="5"/>
  <c r="C58" i="5" l="1"/>
  <c r="A59" i="5"/>
  <c r="K57" i="5"/>
  <c r="Q55" i="5"/>
  <c r="M55" i="5"/>
  <c r="P56" i="5"/>
  <c r="L56" i="5"/>
  <c r="N56" i="5"/>
  <c r="Q56" i="5" l="1"/>
  <c r="M56" i="5"/>
  <c r="A60" i="5"/>
  <c r="C59" i="5"/>
  <c r="P57" i="5"/>
  <c r="L57" i="5"/>
  <c r="N57" i="5"/>
  <c r="K58" i="5"/>
  <c r="K59" i="5" l="1"/>
  <c r="C60" i="5"/>
  <c r="A61" i="5"/>
  <c r="Q57" i="5"/>
  <c r="M57" i="5"/>
  <c r="P58" i="5"/>
  <c r="L58" i="5"/>
  <c r="N58" i="5"/>
  <c r="Q58" i="5" l="1"/>
  <c r="M58" i="5"/>
  <c r="A62" i="5"/>
  <c r="C61" i="5"/>
  <c r="K60" i="5"/>
  <c r="P59" i="5"/>
  <c r="L59" i="5"/>
  <c r="N59" i="5"/>
  <c r="L60" i="5" l="1"/>
  <c r="P60" i="5"/>
  <c r="N60" i="5"/>
  <c r="Q59" i="5"/>
  <c r="M59" i="5"/>
  <c r="K61" i="5"/>
  <c r="A63" i="5"/>
  <c r="C62" i="5"/>
  <c r="P61" i="5" l="1"/>
  <c r="L61" i="5"/>
  <c r="N61" i="5"/>
  <c r="K62" i="5"/>
  <c r="C63" i="5"/>
  <c r="A64" i="5"/>
  <c r="Q60" i="5"/>
  <c r="M60" i="5"/>
  <c r="K63" i="5" l="1"/>
  <c r="P62" i="5"/>
  <c r="L62" i="5"/>
  <c r="N62" i="5"/>
  <c r="A65" i="5"/>
  <c r="C64" i="5"/>
  <c r="Q61" i="5"/>
  <c r="M61" i="5"/>
  <c r="K64" i="5" l="1"/>
  <c r="C65" i="5"/>
  <c r="A66" i="5"/>
  <c r="Q62" i="5"/>
  <c r="M62" i="5"/>
  <c r="P63" i="5"/>
  <c r="L63" i="5"/>
  <c r="N63" i="5"/>
  <c r="Q63" i="5" l="1"/>
  <c r="M63" i="5"/>
  <c r="K65" i="5"/>
  <c r="A67" i="5"/>
  <c r="C66" i="5"/>
  <c r="P64" i="5"/>
  <c r="L64" i="5"/>
  <c r="N64" i="5"/>
  <c r="A68" i="5" l="1"/>
  <c r="C67" i="5"/>
  <c r="Q64" i="5"/>
  <c r="M64" i="5"/>
  <c r="L65" i="5"/>
  <c r="P65" i="5"/>
  <c r="N65" i="5"/>
  <c r="K66" i="5"/>
  <c r="P66" i="5" l="1"/>
  <c r="L66" i="5"/>
  <c r="N66" i="5"/>
  <c r="Q65" i="5"/>
  <c r="M65" i="5"/>
  <c r="K67" i="5"/>
  <c r="C68" i="5"/>
  <c r="A69" i="5"/>
  <c r="A70" i="5" l="1"/>
  <c r="C69" i="5"/>
  <c r="K68" i="5"/>
  <c r="P67" i="5"/>
  <c r="L67" i="5"/>
  <c r="N67" i="5"/>
  <c r="Q66" i="5"/>
  <c r="M66" i="5"/>
  <c r="Q67" i="5" l="1"/>
  <c r="M67" i="5"/>
  <c r="P68" i="5"/>
  <c r="L68" i="5"/>
  <c r="N68" i="5"/>
  <c r="K69" i="5"/>
  <c r="C70" i="5"/>
  <c r="A71" i="5"/>
  <c r="A72" i="5" l="1"/>
  <c r="C71" i="5"/>
  <c r="Q68" i="5"/>
  <c r="M68" i="5"/>
  <c r="P69" i="5"/>
  <c r="L69" i="5"/>
  <c r="N69" i="5"/>
  <c r="K70" i="5"/>
  <c r="Q69" i="5" l="1"/>
  <c r="M69" i="5"/>
  <c r="L70" i="5"/>
  <c r="P70" i="5"/>
  <c r="N70" i="5"/>
  <c r="K71" i="5"/>
  <c r="C72" i="5"/>
  <c r="A73" i="5"/>
  <c r="K72" i="5" l="1"/>
  <c r="P71" i="5"/>
  <c r="L71" i="5"/>
  <c r="N71" i="5"/>
  <c r="M70" i="5"/>
  <c r="Q70" i="5"/>
  <c r="C73" i="5"/>
  <c r="A74" i="5"/>
  <c r="A75" i="5" l="1"/>
  <c r="C74" i="5"/>
  <c r="K73" i="5"/>
  <c r="Q71" i="5"/>
  <c r="M71" i="5"/>
  <c r="P72" i="5"/>
  <c r="L72" i="5"/>
  <c r="N72" i="5"/>
  <c r="Q72" i="5" l="1"/>
  <c r="M72" i="5"/>
  <c r="P73" i="5"/>
  <c r="L73" i="5"/>
  <c r="N73" i="5"/>
  <c r="K74" i="5"/>
  <c r="C75" i="5"/>
  <c r="A76" i="5"/>
  <c r="K75" i="5" l="1"/>
  <c r="P74" i="5"/>
  <c r="L74" i="5"/>
  <c r="N74" i="5"/>
  <c r="A77" i="5"/>
  <c r="C76" i="5"/>
  <c r="Q73" i="5"/>
  <c r="M73" i="5"/>
  <c r="C77" i="5" l="1"/>
  <c r="A78" i="5"/>
  <c r="K76" i="5"/>
  <c r="Q74" i="5"/>
  <c r="M74" i="5"/>
  <c r="L75" i="5"/>
  <c r="P75" i="5"/>
  <c r="N75" i="5"/>
  <c r="M75" i="5" l="1"/>
  <c r="Q75" i="5"/>
  <c r="P76" i="5"/>
  <c r="L76" i="5"/>
  <c r="N76" i="5"/>
  <c r="C78" i="5"/>
  <c r="A79" i="5"/>
  <c r="K77" i="5"/>
  <c r="Q76" i="5" l="1"/>
  <c r="M76" i="5"/>
  <c r="P77" i="5"/>
  <c r="L77" i="5"/>
  <c r="N77" i="5"/>
  <c r="A80" i="5"/>
  <c r="C79" i="5"/>
  <c r="K78" i="5"/>
  <c r="C80" i="5" l="1"/>
  <c r="A81" i="5"/>
  <c r="P78" i="5"/>
  <c r="L78" i="5"/>
  <c r="N78" i="5"/>
  <c r="K79" i="5"/>
  <c r="Q77" i="5"/>
  <c r="M77" i="5"/>
  <c r="P79" i="5" l="1"/>
  <c r="L79" i="5"/>
  <c r="N79" i="5"/>
  <c r="Q78" i="5"/>
  <c r="M78" i="5"/>
  <c r="A82" i="5"/>
  <c r="C81" i="5"/>
  <c r="K80" i="5"/>
  <c r="K81" i="5" l="1"/>
  <c r="L80" i="5"/>
  <c r="P80" i="5"/>
  <c r="N80" i="5"/>
  <c r="C82" i="5"/>
  <c r="A83" i="5"/>
  <c r="Q79" i="5"/>
  <c r="M79" i="5"/>
  <c r="C83" i="5" l="1"/>
  <c r="A84" i="5"/>
  <c r="K82" i="5"/>
  <c r="M80" i="5"/>
  <c r="Q80" i="5"/>
  <c r="P81" i="5"/>
  <c r="L81" i="5"/>
  <c r="N81" i="5"/>
  <c r="Q81" i="5" l="1"/>
  <c r="M81" i="5"/>
  <c r="P82" i="5"/>
  <c r="L82" i="5"/>
  <c r="N82" i="5"/>
  <c r="K83" i="5"/>
  <c r="A85" i="5"/>
  <c r="C84" i="5"/>
  <c r="K84" i="5" l="1"/>
  <c r="C85" i="5"/>
  <c r="A86" i="5"/>
  <c r="P83" i="5"/>
  <c r="L83" i="5"/>
  <c r="N83" i="5"/>
  <c r="Q82" i="5"/>
  <c r="M82" i="5"/>
  <c r="Q83" i="5" l="1"/>
  <c r="M83" i="5"/>
  <c r="K85" i="5"/>
  <c r="A87" i="5"/>
  <c r="C86" i="5"/>
  <c r="P84" i="5"/>
  <c r="L84" i="5"/>
  <c r="N84" i="5"/>
  <c r="C87" i="5" l="1"/>
  <c r="A88" i="5"/>
  <c r="Q84" i="5"/>
  <c r="M84" i="5"/>
  <c r="K86" i="5"/>
  <c r="P85" i="5"/>
  <c r="L85" i="5"/>
  <c r="N85" i="5"/>
  <c r="M85" i="5" l="1"/>
  <c r="Q85" i="5"/>
  <c r="P86" i="5"/>
  <c r="L86" i="5"/>
  <c r="N86" i="5"/>
  <c r="C88" i="5"/>
  <c r="A89" i="5"/>
  <c r="K87" i="5"/>
  <c r="A90" i="5" l="1"/>
  <c r="C89" i="5"/>
  <c r="P87" i="5"/>
  <c r="L87" i="5"/>
  <c r="N87" i="5"/>
  <c r="K88" i="5"/>
  <c r="Q86" i="5"/>
  <c r="M86" i="5"/>
  <c r="P88" i="5" l="1"/>
  <c r="L88" i="5"/>
  <c r="N88" i="5"/>
  <c r="Q87" i="5"/>
  <c r="M87" i="5"/>
  <c r="K89" i="5"/>
  <c r="C90" i="5"/>
  <c r="A91" i="5"/>
  <c r="K90" i="5" l="1"/>
  <c r="P89" i="5"/>
  <c r="L89" i="5"/>
  <c r="N89" i="5"/>
  <c r="A92" i="5"/>
  <c r="C91" i="5"/>
  <c r="Q88" i="5"/>
  <c r="M88" i="5"/>
  <c r="K91" i="5" l="1"/>
  <c r="C92" i="5"/>
  <c r="A93" i="5"/>
  <c r="Q89" i="5"/>
  <c r="M89" i="5"/>
  <c r="P90" i="5"/>
  <c r="L90" i="5"/>
  <c r="N90" i="5"/>
  <c r="Q90" i="5" l="1"/>
  <c r="M90" i="5"/>
  <c r="A94" i="5"/>
  <c r="C93" i="5"/>
  <c r="K92" i="5"/>
  <c r="P91" i="5"/>
  <c r="L91" i="5"/>
  <c r="N91" i="5"/>
  <c r="P92" i="5" l="1"/>
  <c r="L92" i="5"/>
  <c r="N92" i="5"/>
  <c r="Q91" i="5"/>
  <c r="M91" i="5"/>
  <c r="K93" i="5"/>
  <c r="A95" i="5"/>
  <c r="C94" i="5"/>
  <c r="P93" i="5" l="1"/>
  <c r="L93" i="5"/>
  <c r="N93" i="5"/>
  <c r="K94" i="5"/>
  <c r="C95" i="5"/>
  <c r="A96" i="5"/>
  <c r="Q92" i="5"/>
  <c r="M92" i="5"/>
  <c r="K95" i="5" l="1"/>
  <c r="P94" i="5"/>
  <c r="L94" i="5"/>
  <c r="N94" i="5"/>
  <c r="Q93" i="5"/>
  <c r="M93" i="5"/>
  <c r="A97" i="5"/>
  <c r="C96" i="5"/>
  <c r="Q94" i="5" l="1"/>
  <c r="M94" i="5"/>
  <c r="P95" i="5"/>
  <c r="L95" i="5"/>
  <c r="N95" i="5"/>
  <c r="K96" i="5"/>
  <c r="C97" i="5"/>
  <c r="A98" i="5"/>
  <c r="A99" i="5" l="1"/>
  <c r="C98" i="5"/>
  <c r="K97" i="5"/>
  <c r="P96" i="5"/>
  <c r="L96" i="5"/>
  <c r="N96" i="5"/>
  <c r="Q95" i="5"/>
  <c r="M95" i="5"/>
  <c r="L97" i="5" l="1"/>
  <c r="P97" i="5"/>
  <c r="N97" i="5"/>
  <c r="Q96" i="5"/>
  <c r="M96" i="5"/>
  <c r="K98" i="5"/>
  <c r="A100" i="5"/>
  <c r="C99" i="5"/>
  <c r="C100" i="5" l="1"/>
  <c r="A101" i="5"/>
  <c r="K99" i="5"/>
  <c r="P98" i="5"/>
  <c r="L98" i="5"/>
  <c r="N98" i="5"/>
  <c r="Q97" i="5"/>
  <c r="M97" i="5"/>
  <c r="Q98" i="5" l="1"/>
  <c r="M98" i="5"/>
  <c r="A102" i="5"/>
  <c r="C102" i="5" s="1"/>
  <c r="C101" i="5"/>
  <c r="P99" i="5"/>
  <c r="L99" i="5"/>
  <c r="N99" i="5"/>
  <c r="K100" i="5"/>
  <c r="Q99" i="5" l="1"/>
  <c r="M99" i="5"/>
  <c r="P100" i="5"/>
  <c r="L100" i="5"/>
  <c r="N100" i="5"/>
  <c r="K101" i="5"/>
  <c r="K102" i="5"/>
  <c r="L102" i="5" l="1"/>
  <c r="P102" i="5"/>
  <c r="N102" i="5"/>
  <c r="P101" i="5"/>
  <c r="L101" i="5"/>
  <c r="N101" i="5"/>
  <c r="Q100" i="5"/>
  <c r="M100" i="5"/>
  <c r="Q101" i="5" l="1"/>
  <c r="M101" i="5"/>
  <c r="M102" i="5"/>
  <c r="Q102" i="5"/>
  <c r="H36" i="6" l="1"/>
  <c r="H13" i="6"/>
  <c r="H35" i="6"/>
  <c r="H21" i="6"/>
  <c r="H10" i="6"/>
  <c r="H9" i="6"/>
  <c r="J38" i="6"/>
  <c r="H20" i="6"/>
  <c r="H15" i="6"/>
  <c r="H24" i="6"/>
  <c r="H5" i="6"/>
  <c r="H18" i="6"/>
  <c r="H28" i="6"/>
  <c r="H34" i="6"/>
  <c r="H32" i="6"/>
  <c r="H27" i="6"/>
  <c r="H29" i="6"/>
  <c r="H23" i="6"/>
  <c r="H19" i="6"/>
  <c r="H31" i="6"/>
  <c r="H8" i="6"/>
  <c r="H25" i="6"/>
  <c r="H6" i="6"/>
  <c r="H17" i="6"/>
  <c r="H11" i="6"/>
  <c r="H16" i="6"/>
  <c r="H7" i="6"/>
  <c r="H33" i="6"/>
  <c r="H12" i="6"/>
  <c r="H30" i="6"/>
  <c r="H14" i="6"/>
  <c r="H22" i="6"/>
  <c r="H26" i="6"/>
  <c r="H38" i="6" l="1"/>
  <c r="D40" i="6" s="1"/>
  <c r="B33" i="2" s="1"/>
  <c r="A106" i="5" l="1"/>
  <c r="A9" i="2" s="1"/>
  <c r="B43" i="2"/>
  <c r="F98" i="5" l="1"/>
  <c r="E98" i="5" s="1"/>
  <c r="I98" i="5" s="1"/>
  <c r="F36" i="5"/>
  <c r="E36" i="5" s="1"/>
  <c r="I36" i="5" s="1"/>
  <c r="F62" i="5"/>
  <c r="F69" i="5"/>
  <c r="E69" i="5" s="1"/>
  <c r="I69" i="5" s="1"/>
  <c r="F99" i="5"/>
  <c r="S99" i="5" s="1"/>
  <c r="F65" i="5"/>
  <c r="S65" i="5" s="1"/>
  <c r="F96" i="5"/>
  <c r="E96" i="5" s="1"/>
  <c r="I96" i="5" s="1"/>
  <c r="F95" i="5"/>
  <c r="E95" i="5" s="1"/>
  <c r="I95" i="5" s="1"/>
  <c r="F26" i="5"/>
  <c r="E26" i="5" s="1"/>
  <c r="I26" i="5" s="1"/>
  <c r="F37" i="5"/>
  <c r="E37" i="5" s="1"/>
  <c r="I37" i="5" s="1"/>
  <c r="F28" i="5"/>
  <c r="S28" i="5" s="1"/>
  <c r="F34" i="5"/>
  <c r="E34" i="5" s="1"/>
  <c r="I34" i="5" s="1"/>
  <c r="F64" i="5"/>
  <c r="E64" i="5" s="1"/>
  <c r="I64" i="5" s="1"/>
  <c r="F94" i="5"/>
  <c r="E94" i="5" s="1"/>
  <c r="I94" i="5" s="1"/>
  <c r="F59" i="5"/>
  <c r="E59" i="5" s="1"/>
  <c r="I59" i="5" s="1"/>
  <c r="F10" i="5"/>
  <c r="E10" i="5" s="1"/>
  <c r="I10" i="5" s="1"/>
  <c r="F102" i="5"/>
  <c r="S102" i="5" s="1"/>
  <c r="F100" i="5"/>
  <c r="S100" i="5" s="1"/>
  <c r="F97" i="5"/>
  <c r="E97" i="5" s="1"/>
  <c r="I97" i="5" s="1"/>
  <c r="F31" i="5"/>
  <c r="E31" i="5" s="1"/>
  <c r="I31" i="5" s="1"/>
  <c r="F61" i="5"/>
  <c r="S61" i="5" s="1"/>
  <c r="F92" i="5"/>
  <c r="E92" i="5" s="1"/>
  <c r="I92" i="5" s="1"/>
  <c r="F27" i="5"/>
  <c r="E27" i="5" s="1"/>
  <c r="I27" i="5" s="1"/>
  <c r="F89" i="5"/>
  <c r="E89" i="5" s="1"/>
  <c r="I89" i="5" s="1"/>
  <c r="F23" i="5"/>
  <c r="S23" i="5" s="1"/>
  <c r="F53" i="5"/>
  <c r="S53" i="5" s="1"/>
  <c r="F51" i="5"/>
  <c r="S51" i="5" s="1"/>
  <c r="F82" i="5"/>
  <c r="E82" i="5" s="1"/>
  <c r="I82" i="5" s="1"/>
  <c r="F73" i="5"/>
  <c r="E73" i="5" s="1"/>
  <c r="I73" i="5" s="1"/>
  <c r="F41" i="5"/>
  <c r="E41" i="5" s="1"/>
  <c r="I41" i="5" s="1"/>
  <c r="F9" i="5"/>
  <c r="E9" i="5" s="1"/>
  <c r="I9" i="5" s="1"/>
  <c r="F35" i="5"/>
  <c r="E35" i="5" s="1"/>
  <c r="F32" i="5"/>
  <c r="E32" i="5" s="1"/>
  <c r="I32" i="5" s="1"/>
  <c r="F93" i="5"/>
  <c r="E93" i="5" s="1"/>
  <c r="I93" i="5" s="1"/>
  <c r="F60" i="5"/>
  <c r="F90" i="5"/>
  <c r="E90" i="5" s="1"/>
  <c r="I90" i="5" s="1"/>
  <c r="F24" i="5"/>
  <c r="E24" i="5" s="1"/>
  <c r="I24" i="5" s="1"/>
  <c r="F21" i="5"/>
  <c r="E21" i="5" s="1"/>
  <c r="I21" i="5" s="1"/>
  <c r="F52" i="5"/>
  <c r="E52" i="5" s="1"/>
  <c r="I52" i="5" s="1"/>
  <c r="F83" i="5"/>
  <c r="E83" i="5" s="1"/>
  <c r="I83" i="5" s="1"/>
  <c r="F18" i="5"/>
  <c r="E18" i="5" s="1"/>
  <c r="I18" i="5" s="1"/>
  <c r="F48" i="5"/>
  <c r="E48" i="5" s="1"/>
  <c r="I48" i="5" s="1"/>
  <c r="F47" i="5"/>
  <c r="S47" i="5" s="1"/>
  <c r="F15" i="5"/>
  <c r="E15" i="5" s="1"/>
  <c r="I15" i="5" s="1"/>
  <c r="F78" i="5"/>
  <c r="E78" i="5" s="1"/>
  <c r="I78" i="5" s="1"/>
  <c r="F77" i="5"/>
  <c r="E77" i="5" s="1"/>
  <c r="I77" i="5" s="1"/>
  <c r="F13" i="5"/>
  <c r="S13" i="5" s="1"/>
  <c r="F76" i="5"/>
  <c r="S76" i="5" s="1"/>
  <c r="F72" i="5"/>
  <c r="S72" i="5" s="1"/>
  <c r="F40" i="5"/>
  <c r="S40" i="5" s="1"/>
  <c r="F8" i="5"/>
  <c r="E8" i="5" s="1"/>
  <c r="I8" i="5" s="1"/>
  <c r="F68" i="5"/>
  <c r="E68" i="5" s="1"/>
  <c r="I68" i="5" s="1"/>
  <c r="F66" i="5"/>
  <c r="E66" i="5" s="1"/>
  <c r="I66" i="5" s="1"/>
  <c r="F63" i="5"/>
  <c r="E63" i="5" s="1"/>
  <c r="F29" i="5"/>
  <c r="E29" i="5" s="1"/>
  <c r="I29" i="5" s="1"/>
  <c r="F91" i="5"/>
  <c r="E91" i="5" s="1"/>
  <c r="I91" i="5" s="1"/>
  <c r="F57" i="5"/>
  <c r="E57" i="5" s="1"/>
  <c r="I57" i="5" s="1"/>
  <c r="F54" i="5"/>
  <c r="S54" i="5" s="1"/>
  <c r="F22" i="5"/>
  <c r="E22" i="5" s="1"/>
  <c r="I22" i="5" s="1"/>
  <c r="F84" i="5"/>
  <c r="S84" i="5" s="1"/>
  <c r="F19" i="5"/>
  <c r="S19" i="5" s="1"/>
  <c r="F50" i="5"/>
  <c r="E50" i="5" s="1"/>
  <c r="I50" i="5" s="1"/>
  <c r="F81" i="5"/>
  <c r="S81" i="5" s="1"/>
  <c r="F49" i="5"/>
  <c r="S49" i="5" s="1"/>
  <c r="F46" i="5"/>
  <c r="S46" i="5" s="1"/>
  <c r="F14" i="5"/>
  <c r="S14" i="5" s="1"/>
  <c r="F12" i="5"/>
  <c r="E12" i="5" s="1"/>
  <c r="I12" i="5" s="1"/>
  <c r="F75" i="5"/>
  <c r="E75" i="5" s="1"/>
  <c r="I75" i="5" s="1"/>
  <c r="F43" i="5"/>
  <c r="E43" i="5" s="1"/>
  <c r="I43" i="5" s="1"/>
  <c r="F71" i="5"/>
  <c r="S71" i="5" s="1"/>
  <c r="F39" i="5"/>
  <c r="E39" i="5" s="1"/>
  <c r="I39" i="5" s="1"/>
  <c r="F7" i="5"/>
  <c r="E7" i="5" s="1"/>
  <c r="I7" i="5" s="1"/>
  <c r="F67" i="5"/>
  <c r="S67" i="5" s="1"/>
  <c r="F33" i="5"/>
  <c r="E33" i="5" s="1"/>
  <c r="I33" i="5" s="1"/>
  <c r="F30" i="5"/>
  <c r="S30" i="5" s="1"/>
  <c r="F58" i="5"/>
  <c r="E58" i="5" s="1"/>
  <c r="I58" i="5" s="1"/>
  <c r="F25" i="5"/>
  <c r="S25" i="5" s="1"/>
  <c r="F88" i="5"/>
  <c r="S88" i="5" s="1"/>
  <c r="F56" i="5"/>
  <c r="E56" i="5" s="1"/>
  <c r="I56" i="5" s="1"/>
  <c r="F87" i="5"/>
  <c r="E87" i="5" s="1"/>
  <c r="I87" i="5" s="1"/>
  <c r="F55" i="5"/>
  <c r="E55" i="5" s="1"/>
  <c r="I55" i="5" s="1"/>
  <c r="F86" i="5"/>
  <c r="E86" i="5" s="1"/>
  <c r="I86" i="5" s="1"/>
  <c r="F85" i="5"/>
  <c r="E85" i="5" s="1"/>
  <c r="I85" i="5" s="1"/>
  <c r="F20" i="5"/>
  <c r="E20" i="5" s="1"/>
  <c r="I20" i="5" s="1"/>
  <c r="F17" i="5"/>
  <c r="E17" i="5" s="1"/>
  <c r="I17" i="5" s="1"/>
  <c r="F80" i="5"/>
  <c r="E80" i="5" s="1"/>
  <c r="I80" i="5" s="1"/>
  <c r="F16" i="5"/>
  <c r="S16" i="5" s="1"/>
  <c r="F79" i="5"/>
  <c r="E79" i="5" s="1"/>
  <c r="I79" i="5" s="1"/>
  <c r="F45" i="5"/>
  <c r="S45" i="5" s="1"/>
  <c r="F44" i="5"/>
  <c r="E44" i="5" s="1"/>
  <c r="I44" i="5" s="1"/>
  <c r="F11" i="5"/>
  <c r="E11" i="5" s="1"/>
  <c r="I11" i="5" s="1"/>
  <c r="F74" i="5"/>
  <c r="S74" i="5" s="1"/>
  <c r="F42" i="5"/>
  <c r="E42" i="5" s="1"/>
  <c r="F101" i="5"/>
  <c r="E101" i="5" s="1"/>
  <c r="I101" i="5" s="1"/>
  <c r="F70" i="5"/>
  <c r="E70" i="5" s="1"/>
  <c r="I70" i="5" s="1"/>
  <c r="F38" i="5"/>
  <c r="S38" i="5" s="1"/>
  <c r="F6" i="5"/>
  <c r="S6" i="5" s="1"/>
  <c r="F5" i="5"/>
  <c r="S5" i="5" s="1"/>
  <c r="F4" i="5"/>
  <c r="E4" i="5" s="1"/>
  <c r="I4" i="5" s="1"/>
  <c r="F103" i="5"/>
  <c r="S103" i="5" s="1"/>
  <c r="E60" i="5"/>
  <c r="I60" i="5" s="1"/>
  <c r="S60" i="5"/>
  <c r="E62" i="5"/>
  <c r="I62" i="5" s="1"/>
  <c r="S62" i="5"/>
  <c r="S24" i="5" l="1"/>
  <c r="E65" i="5"/>
  <c r="I65" i="5" s="1"/>
  <c r="S95" i="5"/>
  <c r="S98" i="5"/>
  <c r="E14" i="5"/>
  <c r="I14" i="5" s="1"/>
  <c r="S32" i="5"/>
  <c r="E6" i="5"/>
  <c r="I6" i="5" s="1"/>
  <c r="E46" i="5"/>
  <c r="I46" i="5" s="1"/>
  <c r="S36" i="5"/>
  <c r="S93" i="5"/>
  <c r="S64" i="5"/>
  <c r="S58" i="5"/>
  <c r="E99" i="5"/>
  <c r="I99" i="5" s="1"/>
  <c r="S12" i="5"/>
  <c r="E71" i="5"/>
  <c r="I71" i="5" s="1"/>
  <c r="S69" i="5"/>
  <c r="S43" i="5"/>
  <c r="E25" i="5"/>
  <c r="I25" i="5" s="1"/>
  <c r="S37" i="5"/>
  <c r="E30" i="5"/>
  <c r="I30" i="5" s="1"/>
  <c r="S96" i="5"/>
  <c r="S31" i="5"/>
  <c r="E28" i="5"/>
  <c r="I28" i="5" s="1"/>
  <c r="S75" i="5"/>
  <c r="E51" i="5"/>
  <c r="R51" i="5" s="1"/>
  <c r="S91" i="5"/>
  <c r="S86" i="5"/>
  <c r="S90" i="5"/>
  <c r="E103" i="5"/>
  <c r="I103" i="5" s="1"/>
  <c r="E47" i="5"/>
  <c r="I47" i="5" s="1"/>
  <c r="S7" i="5"/>
  <c r="S26" i="5"/>
  <c r="S21" i="5"/>
  <c r="S4" i="5"/>
  <c r="E72" i="5"/>
  <c r="I72" i="5" s="1"/>
  <c r="S87" i="5"/>
  <c r="S78" i="5"/>
  <c r="E53" i="5"/>
  <c r="H53" i="5" s="1"/>
  <c r="S34" i="5"/>
  <c r="S57" i="5"/>
  <c r="S77" i="5"/>
  <c r="S48" i="5"/>
  <c r="E67" i="5"/>
  <c r="I67" i="5" s="1"/>
  <c r="S80" i="5"/>
  <c r="E13" i="5"/>
  <c r="I13" i="5" s="1"/>
  <c r="S15" i="5"/>
  <c r="S52" i="5"/>
  <c r="S73" i="5"/>
  <c r="E74" i="5"/>
  <c r="I74" i="5" s="1"/>
  <c r="E16" i="5"/>
  <c r="I16" i="5" s="1"/>
  <c r="S55" i="5"/>
  <c r="S18" i="5"/>
  <c r="S20" i="5"/>
  <c r="S44" i="5"/>
  <c r="E40" i="5"/>
  <c r="I40" i="5" s="1"/>
  <c r="E19" i="5"/>
  <c r="I19" i="5" s="1"/>
  <c r="S83" i="5"/>
  <c r="S39" i="5"/>
  <c r="S41" i="5"/>
  <c r="E54" i="5"/>
  <c r="I54" i="5" s="1"/>
  <c r="S85" i="5"/>
  <c r="S89" i="5"/>
  <c r="S63" i="5"/>
  <c r="E38" i="5"/>
  <c r="I38" i="5" s="1"/>
  <c r="S11" i="5"/>
  <c r="S56" i="5"/>
  <c r="S27" i="5"/>
  <c r="E49" i="5"/>
  <c r="I49" i="5" s="1"/>
  <c r="S22" i="5"/>
  <c r="E61" i="5"/>
  <c r="I61" i="5" s="1"/>
  <c r="S59" i="5"/>
  <c r="E45" i="5"/>
  <c r="I45" i="5" s="1"/>
  <c r="S35" i="5"/>
  <c r="S82" i="5"/>
  <c r="S42" i="5"/>
  <c r="S94" i="5"/>
  <c r="E76" i="5"/>
  <c r="I76" i="5" s="1"/>
  <c r="E88" i="5"/>
  <c r="I88" i="5" s="1"/>
  <c r="E84" i="5"/>
  <c r="I84" i="5" s="1"/>
  <c r="S97" i="5"/>
  <c r="S68" i="5"/>
  <c r="S33" i="5"/>
  <c r="S50" i="5"/>
  <c r="S9" i="5"/>
  <c r="E102" i="5"/>
  <c r="I102" i="5" s="1"/>
  <c r="S10" i="5"/>
  <c r="S79" i="5"/>
  <c r="S29" i="5"/>
  <c r="E81" i="5"/>
  <c r="I81" i="5" s="1"/>
  <c r="E23" i="5"/>
  <c r="H23" i="5" s="1"/>
  <c r="S70" i="5"/>
  <c r="E100" i="5"/>
  <c r="I100" i="5" s="1"/>
  <c r="S101" i="5"/>
  <c r="S17" i="5"/>
  <c r="S66" i="5"/>
  <c r="S92" i="5"/>
  <c r="S8" i="5"/>
  <c r="E5" i="5"/>
  <c r="I5" i="5" s="1"/>
  <c r="H63" i="5"/>
  <c r="R63" i="5"/>
  <c r="H96" i="5"/>
  <c r="R96" i="5"/>
  <c r="H12" i="5"/>
  <c r="R12" i="5"/>
  <c r="H56" i="5"/>
  <c r="R56" i="5"/>
  <c r="H24" i="5"/>
  <c r="R24" i="5"/>
  <c r="H29" i="5"/>
  <c r="R29" i="5"/>
  <c r="H62" i="5"/>
  <c r="R62" i="5"/>
  <c r="H59" i="5"/>
  <c r="R59" i="5"/>
  <c r="H94" i="5"/>
  <c r="R94" i="5"/>
  <c r="H60" i="5"/>
  <c r="R60" i="5"/>
  <c r="H86" i="5"/>
  <c r="R86" i="5"/>
  <c r="H68" i="5"/>
  <c r="R68" i="5"/>
  <c r="H33" i="5"/>
  <c r="R33" i="5"/>
  <c r="H44" i="5"/>
  <c r="R44" i="5"/>
  <c r="H77" i="5"/>
  <c r="R77" i="5"/>
  <c r="H64" i="5"/>
  <c r="R64" i="5"/>
  <c r="H42" i="5"/>
  <c r="R42" i="5"/>
  <c r="H18" i="5"/>
  <c r="R18" i="5"/>
  <c r="H52" i="5"/>
  <c r="R52" i="5"/>
  <c r="H10" i="5"/>
  <c r="R10" i="5"/>
  <c r="H79" i="5"/>
  <c r="R79" i="5"/>
  <c r="H83" i="5"/>
  <c r="R83" i="5"/>
  <c r="H90" i="5"/>
  <c r="R90" i="5"/>
  <c r="H43" i="5"/>
  <c r="R43" i="5"/>
  <c r="H36" i="5"/>
  <c r="R36" i="5"/>
  <c r="H15" i="5"/>
  <c r="R15" i="5"/>
  <c r="H35" i="5"/>
  <c r="R35" i="5"/>
  <c r="H34" i="5"/>
  <c r="R34" i="5"/>
  <c r="H48" i="5"/>
  <c r="R48" i="5"/>
  <c r="H58" i="5"/>
  <c r="R58" i="5"/>
  <c r="H91" i="5"/>
  <c r="R91" i="5"/>
  <c r="H93" i="5"/>
  <c r="R93" i="5"/>
  <c r="H9" i="5"/>
  <c r="R9" i="5"/>
  <c r="H73" i="5"/>
  <c r="R73" i="5"/>
  <c r="H55" i="5"/>
  <c r="R55" i="5"/>
  <c r="H4" i="5"/>
  <c r="R4" i="5"/>
  <c r="I35" i="5"/>
  <c r="H39" i="5"/>
  <c r="R39" i="5"/>
  <c r="H17" i="5"/>
  <c r="R17" i="5"/>
  <c r="H92" i="5"/>
  <c r="R92" i="5"/>
  <c r="H87" i="5"/>
  <c r="R87" i="5"/>
  <c r="H57" i="5"/>
  <c r="R57" i="5"/>
  <c r="H66" i="5"/>
  <c r="R66" i="5"/>
  <c r="H98" i="5"/>
  <c r="R98" i="5"/>
  <c r="H82" i="5"/>
  <c r="R82" i="5"/>
  <c r="H32" i="5"/>
  <c r="R32" i="5"/>
  <c r="H8" i="5"/>
  <c r="R8" i="5"/>
  <c r="H97" i="5"/>
  <c r="R97" i="5"/>
  <c r="H50" i="5"/>
  <c r="R50" i="5"/>
  <c r="H75" i="5"/>
  <c r="R75" i="5"/>
  <c r="H11" i="5"/>
  <c r="R11" i="5"/>
  <c r="H101" i="5"/>
  <c r="R101" i="5"/>
  <c r="H20" i="5"/>
  <c r="R20" i="5"/>
  <c r="H89" i="5"/>
  <c r="R89" i="5"/>
  <c r="H27" i="5"/>
  <c r="R27" i="5"/>
  <c r="H69" i="5"/>
  <c r="R69" i="5"/>
  <c r="H26" i="5"/>
  <c r="R26" i="5"/>
  <c r="H70" i="5"/>
  <c r="R70" i="5"/>
  <c r="H78" i="5"/>
  <c r="R78" i="5"/>
  <c r="H85" i="5"/>
  <c r="R85" i="5"/>
  <c r="H80" i="5"/>
  <c r="R80" i="5"/>
  <c r="H31" i="5"/>
  <c r="R31" i="5"/>
  <c r="H22" i="5"/>
  <c r="R22" i="5"/>
  <c r="H41" i="5"/>
  <c r="R41" i="5"/>
  <c r="I63" i="5"/>
  <c r="H7" i="5"/>
  <c r="R7" i="5"/>
  <c r="I42" i="5"/>
  <c r="H37" i="5"/>
  <c r="R37" i="5"/>
  <c r="H21" i="5"/>
  <c r="R21" i="5"/>
  <c r="H95" i="5"/>
  <c r="R95" i="5"/>
  <c r="R65" i="5" l="1"/>
  <c r="V65" i="5" s="1"/>
  <c r="Y65" i="5" s="1"/>
  <c r="H65" i="5"/>
  <c r="H30" i="5"/>
  <c r="R46" i="5"/>
  <c r="H46" i="5"/>
  <c r="R99" i="5"/>
  <c r="U99" i="5" s="1"/>
  <c r="X99" i="5" s="1"/>
  <c r="H99" i="5"/>
  <c r="H14" i="5"/>
  <c r="R14" i="5"/>
  <c r="U14" i="5" s="1"/>
  <c r="X14" i="5" s="1"/>
  <c r="H6" i="5"/>
  <c r="R6" i="5"/>
  <c r="V6" i="5" s="1"/>
  <c r="Y6" i="5" s="1"/>
  <c r="H28" i="5"/>
  <c r="R103" i="5"/>
  <c r="H103" i="5"/>
  <c r="I51" i="5"/>
  <c r="R71" i="5"/>
  <c r="V71" i="5" s="1"/>
  <c r="Y71" i="5" s="1"/>
  <c r="R30" i="5"/>
  <c r="V30" i="5" s="1"/>
  <c r="Y30" i="5" s="1"/>
  <c r="R28" i="5"/>
  <c r="V28" i="5" s="1"/>
  <c r="Y28" i="5" s="1"/>
  <c r="H71" i="5"/>
  <c r="H25" i="5"/>
  <c r="R25" i="5"/>
  <c r="U25" i="5" s="1"/>
  <c r="X25" i="5" s="1"/>
  <c r="H61" i="5"/>
  <c r="R61" i="5"/>
  <c r="V61" i="5" s="1"/>
  <c r="Y61" i="5" s="1"/>
  <c r="H51" i="5"/>
  <c r="R67" i="5"/>
  <c r="V67" i="5" s="1"/>
  <c r="Y67" i="5" s="1"/>
  <c r="H67" i="5"/>
  <c r="R53" i="5"/>
  <c r="V53" i="5" s="1"/>
  <c r="Y53" i="5" s="1"/>
  <c r="I53" i="5"/>
  <c r="H72" i="5"/>
  <c r="R72" i="5"/>
  <c r="U72" i="5" s="1"/>
  <c r="X72" i="5" s="1"/>
  <c r="H47" i="5"/>
  <c r="R47" i="5"/>
  <c r="V47" i="5" s="1"/>
  <c r="Y47" i="5" s="1"/>
  <c r="H54" i="5"/>
  <c r="H16" i="5"/>
  <c r="R45" i="5"/>
  <c r="U45" i="5" s="1"/>
  <c r="X45" i="5" s="1"/>
  <c r="H45" i="5"/>
  <c r="R13" i="5"/>
  <c r="V13" i="5" s="1"/>
  <c r="Y13" i="5" s="1"/>
  <c r="H13" i="5"/>
  <c r="R54" i="5"/>
  <c r="V54" i="5" s="1"/>
  <c r="Y54" i="5" s="1"/>
  <c r="R16" i="5"/>
  <c r="V16" i="5" s="1"/>
  <c r="Y16" i="5" s="1"/>
  <c r="R100" i="5"/>
  <c r="U100" i="5" s="1"/>
  <c r="X100" i="5" s="1"/>
  <c r="R40" i="5"/>
  <c r="V40" i="5" s="1"/>
  <c r="Y40" i="5" s="1"/>
  <c r="H74" i="5"/>
  <c r="H49" i="5"/>
  <c r="R74" i="5"/>
  <c r="U74" i="5" s="1"/>
  <c r="X74" i="5" s="1"/>
  <c r="H40" i="5"/>
  <c r="R49" i="5"/>
  <c r="U49" i="5" s="1"/>
  <c r="X49" i="5" s="1"/>
  <c r="H76" i="5"/>
  <c r="R5" i="5"/>
  <c r="V5" i="5" s="1"/>
  <c r="Y5" i="5" s="1"/>
  <c r="R76" i="5"/>
  <c r="V76" i="5" s="1"/>
  <c r="Y76" i="5" s="1"/>
  <c r="H5" i="5"/>
  <c r="H100" i="5"/>
  <c r="R19" i="5"/>
  <c r="V19" i="5" s="1"/>
  <c r="Y19" i="5" s="1"/>
  <c r="H19" i="5"/>
  <c r="R38" i="5"/>
  <c r="V38" i="5" s="1"/>
  <c r="Y38" i="5" s="1"/>
  <c r="H38" i="5"/>
  <c r="H81" i="5"/>
  <c r="I23" i="5"/>
  <c r="R23" i="5"/>
  <c r="V23" i="5" s="1"/>
  <c r="Y23" i="5" s="1"/>
  <c r="R81" i="5"/>
  <c r="V81" i="5" s="1"/>
  <c r="Y81" i="5" s="1"/>
  <c r="R102" i="5"/>
  <c r="V102" i="5" s="1"/>
  <c r="Y102" i="5" s="1"/>
  <c r="H88" i="5"/>
  <c r="H102" i="5"/>
  <c r="R88" i="5"/>
  <c r="V88" i="5" s="1"/>
  <c r="Y88" i="5" s="1"/>
  <c r="R84" i="5"/>
  <c r="U84" i="5" s="1"/>
  <c r="X84" i="5" s="1"/>
  <c r="H84" i="5"/>
  <c r="V60" i="5"/>
  <c r="Y60" i="5" s="1"/>
  <c r="U60" i="5"/>
  <c r="X60" i="5" s="1"/>
  <c r="V87" i="5"/>
  <c r="Y87" i="5" s="1"/>
  <c r="U87" i="5"/>
  <c r="X87" i="5" s="1"/>
  <c r="V92" i="5"/>
  <c r="Y92" i="5" s="1"/>
  <c r="U92" i="5"/>
  <c r="X92" i="5" s="1"/>
  <c r="V17" i="5"/>
  <c r="Y17" i="5" s="1"/>
  <c r="U17" i="5"/>
  <c r="X17" i="5" s="1"/>
  <c r="V15" i="5"/>
  <c r="Y15" i="5" s="1"/>
  <c r="U15" i="5"/>
  <c r="X15" i="5" s="1"/>
  <c r="V51" i="5"/>
  <c r="Y51" i="5" s="1"/>
  <c r="U51" i="5"/>
  <c r="X51" i="5" s="1"/>
  <c r="V36" i="5"/>
  <c r="Y36" i="5" s="1"/>
  <c r="U36" i="5"/>
  <c r="X36" i="5" s="1"/>
  <c r="V57" i="5"/>
  <c r="Y57" i="5" s="1"/>
  <c r="U57" i="5"/>
  <c r="X57" i="5" s="1"/>
  <c r="V18" i="5"/>
  <c r="Y18" i="5" s="1"/>
  <c r="U18" i="5"/>
  <c r="X18" i="5" s="1"/>
  <c r="V64" i="5"/>
  <c r="Y64" i="5" s="1"/>
  <c r="U64" i="5"/>
  <c r="X64" i="5" s="1"/>
  <c r="V46" i="5"/>
  <c r="Y46" i="5" s="1"/>
  <c r="U46" i="5"/>
  <c r="X46" i="5" s="1"/>
  <c r="V90" i="5"/>
  <c r="Y90" i="5" s="1"/>
  <c r="U90" i="5"/>
  <c r="X90" i="5" s="1"/>
  <c r="V44" i="5"/>
  <c r="Y44" i="5" s="1"/>
  <c r="U44" i="5"/>
  <c r="X44" i="5" s="1"/>
  <c r="V48" i="5"/>
  <c r="Y48" i="5" s="1"/>
  <c r="U48" i="5"/>
  <c r="X48" i="5" s="1"/>
  <c r="V34" i="5"/>
  <c r="Y34" i="5" s="1"/>
  <c r="U34" i="5"/>
  <c r="X34" i="5" s="1"/>
  <c r="V50" i="5"/>
  <c r="Y50" i="5" s="1"/>
  <c r="U50" i="5"/>
  <c r="X50" i="5" s="1"/>
  <c r="V21" i="5"/>
  <c r="Y21" i="5" s="1"/>
  <c r="U21" i="5"/>
  <c r="X21" i="5" s="1"/>
  <c r="V58" i="5"/>
  <c r="Y58" i="5" s="1"/>
  <c r="U58" i="5"/>
  <c r="X58" i="5" s="1"/>
  <c r="V101" i="5"/>
  <c r="Y101" i="5" s="1"/>
  <c r="U101" i="5"/>
  <c r="X101" i="5" s="1"/>
  <c r="V77" i="5"/>
  <c r="Y77" i="5" s="1"/>
  <c r="U77" i="5"/>
  <c r="X77" i="5" s="1"/>
  <c r="V35" i="5"/>
  <c r="Y35" i="5" s="1"/>
  <c r="U35" i="5"/>
  <c r="X35" i="5" s="1"/>
  <c r="V43" i="5"/>
  <c r="Y43" i="5" s="1"/>
  <c r="U43" i="5"/>
  <c r="X43" i="5" s="1"/>
  <c r="V14" i="5"/>
  <c r="Y14" i="5" s="1"/>
  <c r="V59" i="5"/>
  <c r="Y59" i="5" s="1"/>
  <c r="U59" i="5"/>
  <c r="X59" i="5" s="1"/>
  <c r="V42" i="5"/>
  <c r="Y42" i="5" s="1"/>
  <c r="U42" i="5"/>
  <c r="X42" i="5" s="1"/>
  <c r="V97" i="5"/>
  <c r="Y97" i="5" s="1"/>
  <c r="U97" i="5"/>
  <c r="X97" i="5" s="1"/>
  <c r="V32" i="5"/>
  <c r="Y32" i="5" s="1"/>
  <c r="U32" i="5"/>
  <c r="X32" i="5" s="1"/>
  <c r="V103" i="5"/>
  <c r="Y103" i="5" s="1"/>
  <c r="U103" i="5"/>
  <c r="X103" i="5" s="1"/>
  <c r="V85" i="5"/>
  <c r="Y85" i="5" s="1"/>
  <c r="U85" i="5"/>
  <c r="X85" i="5" s="1"/>
  <c r="V52" i="5"/>
  <c r="Y52" i="5" s="1"/>
  <c r="U52" i="5"/>
  <c r="X52" i="5" s="1"/>
  <c r="V11" i="5"/>
  <c r="Y11" i="5" s="1"/>
  <c r="U11" i="5"/>
  <c r="X11" i="5" s="1"/>
  <c r="V24" i="5"/>
  <c r="Y24" i="5" s="1"/>
  <c r="U24" i="5"/>
  <c r="X24" i="5" s="1"/>
  <c r="V55" i="5"/>
  <c r="Y55" i="5" s="1"/>
  <c r="U55" i="5"/>
  <c r="X55" i="5" s="1"/>
  <c r="V12" i="5"/>
  <c r="Y12" i="5" s="1"/>
  <c r="U12" i="5"/>
  <c r="X12" i="5" s="1"/>
  <c r="V96" i="5"/>
  <c r="Y96" i="5" s="1"/>
  <c r="U96" i="5"/>
  <c r="X96" i="5" s="1"/>
  <c r="V70" i="5"/>
  <c r="Y70" i="5" s="1"/>
  <c r="U70" i="5"/>
  <c r="X70" i="5" s="1"/>
  <c r="V68" i="5"/>
  <c r="Y68" i="5" s="1"/>
  <c r="U68" i="5"/>
  <c r="X68" i="5" s="1"/>
  <c r="V69" i="5"/>
  <c r="Y69" i="5" s="1"/>
  <c r="U69" i="5"/>
  <c r="X69" i="5" s="1"/>
  <c r="V89" i="5"/>
  <c r="Y89" i="5" s="1"/>
  <c r="U89" i="5"/>
  <c r="X89" i="5" s="1"/>
  <c r="V41" i="5"/>
  <c r="Y41" i="5" s="1"/>
  <c r="U41" i="5"/>
  <c r="X41" i="5" s="1"/>
  <c r="V22" i="5"/>
  <c r="Y22" i="5" s="1"/>
  <c r="U22" i="5"/>
  <c r="X22" i="5" s="1"/>
  <c r="V31" i="5"/>
  <c r="Y31" i="5" s="1"/>
  <c r="U31" i="5"/>
  <c r="X31" i="5" s="1"/>
  <c r="V80" i="5"/>
  <c r="Y80" i="5" s="1"/>
  <c r="U80" i="5"/>
  <c r="X80" i="5" s="1"/>
  <c r="V8" i="5"/>
  <c r="Y8" i="5" s="1"/>
  <c r="U8" i="5"/>
  <c r="X8" i="5" s="1"/>
  <c r="V83" i="5"/>
  <c r="Y83" i="5" s="1"/>
  <c r="U83" i="5"/>
  <c r="X83" i="5" s="1"/>
  <c r="V82" i="5"/>
  <c r="Y82" i="5" s="1"/>
  <c r="U82" i="5"/>
  <c r="X82" i="5" s="1"/>
  <c r="V10" i="5"/>
  <c r="Y10" i="5" s="1"/>
  <c r="U10" i="5"/>
  <c r="X10" i="5" s="1"/>
  <c r="V26" i="5"/>
  <c r="Y26" i="5" s="1"/>
  <c r="U26" i="5"/>
  <c r="X26" i="5" s="1"/>
  <c r="V93" i="5"/>
  <c r="Y93" i="5" s="1"/>
  <c r="U93" i="5"/>
  <c r="X93" i="5" s="1"/>
  <c r="V63" i="5"/>
  <c r="Y63" i="5" s="1"/>
  <c r="U63" i="5"/>
  <c r="X63" i="5" s="1"/>
  <c r="V94" i="5"/>
  <c r="Y94" i="5" s="1"/>
  <c r="U94" i="5"/>
  <c r="X94" i="5" s="1"/>
  <c r="V39" i="5"/>
  <c r="Y39" i="5" s="1"/>
  <c r="U39" i="5"/>
  <c r="X39" i="5" s="1"/>
  <c r="V56" i="5"/>
  <c r="Y56" i="5" s="1"/>
  <c r="U56" i="5"/>
  <c r="X56" i="5" s="1"/>
  <c r="V4" i="5"/>
  <c r="Y4" i="5" s="1"/>
  <c r="U4" i="5"/>
  <c r="X4" i="5" s="1"/>
  <c r="V95" i="5"/>
  <c r="Y95" i="5" s="1"/>
  <c r="U95" i="5"/>
  <c r="X95" i="5" s="1"/>
  <c r="V98" i="5"/>
  <c r="Y98" i="5" s="1"/>
  <c r="U98" i="5"/>
  <c r="X98" i="5" s="1"/>
  <c r="V20" i="5"/>
  <c r="Y20" i="5" s="1"/>
  <c r="U20" i="5"/>
  <c r="X20" i="5" s="1"/>
  <c r="V29" i="5"/>
  <c r="Y29" i="5" s="1"/>
  <c r="U29" i="5"/>
  <c r="X29" i="5" s="1"/>
  <c r="V33" i="5"/>
  <c r="Y33" i="5" s="1"/>
  <c r="U33" i="5"/>
  <c r="X33" i="5" s="1"/>
  <c r="V7" i="5"/>
  <c r="Y7" i="5" s="1"/>
  <c r="U7" i="5"/>
  <c r="X7" i="5" s="1"/>
  <c r="V91" i="5"/>
  <c r="Y91" i="5" s="1"/>
  <c r="U91" i="5"/>
  <c r="X91" i="5" s="1"/>
  <c r="V86" i="5"/>
  <c r="Y86" i="5" s="1"/>
  <c r="U86" i="5"/>
  <c r="X86" i="5" s="1"/>
  <c r="V62" i="5"/>
  <c r="Y62" i="5" s="1"/>
  <c r="U62" i="5"/>
  <c r="X62" i="5" s="1"/>
  <c r="V75" i="5"/>
  <c r="Y75" i="5" s="1"/>
  <c r="U75" i="5"/>
  <c r="X75" i="5" s="1"/>
  <c r="V78" i="5"/>
  <c r="Y78" i="5" s="1"/>
  <c r="U78" i="5"/>
  <c r="X78" i="5" s="1"/>
  <c r="V79" i="5"/>
  <c r="Y79" i="5" s="1"/>
  <c r="U79" i="5"/>
  <c r="X79" i="5" s="1"/>
  <c r="V37" i="5"/>
  <c r="Y37" i="5" s="1"/>
  <c r="U37" i="5"/>
  <c r="X37" i="5" s="1"/>
  <c r="V73" i="5"/>
  <c r="Y73" i="5" s="1"/>
  <c r="U73" i="5"/>
  <c r="X73" i="5" s="1"/>
  <c r="V9" i="5"/>
  <c r="Y9" i="5" s="1"/>
  <c r="U9" i="5"/>
  <c r="X9" i="5" s="1"/>
  <c r="V27" i="5"/>
  <c r="Y27" i="5" s="1"/>
  <c r="U27" i="5"/>
  <c r="X27" i="5" s="1"/>
  <c r="V66" i="5"/>
  <c r="Y66" i="5" s="1"/>
  <c r="U66" i="5"/>
  <c r="X66" i="5" s="1"/>
  <c r="U65" i="5" l="1"/>
  <c r="X65" i="5" s="1"/>
  <c r="U6" i="5"/>
  <c r="X6" i="5" s="1"/>
  <c r="U61" i="5"/>
  <c r="X61" i="5" s="1"/>
  <c r="V99" i="5"/>
  <c r="Y99" i="5" s="1"/>
  <c r="AA99" i="5" s="1"/>
  <c r="U67" i="5"/>
  <c r="X67" i="5" s="1"/>
  <c r="AA67" i="5" s="1"/>
  <c r="U53" i="5"/>
  <c r="X53" i="5" s="1"/>
  <c r="AA53" i="5" s="1"/>
  <c r="U71" i="5"/>
  <c r="X71" i="5" s="1"/>
  <c r="AA71" i="5" s="1"/>
  <c r="U30" i="5"/>
  <c r="X30" i="5" s="1"/>
  <c r="AA30" i="5" s="1"/>
  <c r="V72" i="5"/>
  <c r="Y72" i="5" s="1"/>
  <c r="AA72" i="5" s="1"/>
  <c r="U28" i="5"/>
  <c r="X28" i="5" s="1"/>
  <c r="AA28" i="5" s="1"/>
  <c r="U13" i="5"/>
  <c r="X13" i="5" s="1"/>
  <c r="AA13" i="5" s="1"/>
  <c r="V25" i="5"/>
  <c r="Y25" i="5" s="1"/>
  <c r="AA25" i="5" s="1"/>
  <c r="V74" i="5"/>
  <c r="Y74" i="5" s="1"/>
  <c r="AA74" i="5" s="1"/>
  <c r="U54" i="5"/>
  <c r="X54" i="5" s="1"/>
  <c r="AA54" i="5" s="1"/>
  <c r="V45" i="5"/>
  <c r="Y45" i="5" s="1"/>
  <c r="AA45" i="5" s="1"/>
  <c r="V49" i="5"/>
  <c r="Y49" i="5" s="1"/>
  <c r="AA49" i="5" s="1"/>
  <c r="U76" i="5"/>
  <c r="X76" i="5" s="1"/>
  <c r="AA76" i="5" s="1"/>
  <c r="V100" i="5"/>
  <c r="Y100" i="5" s="1"/>
  <c r="AA100" i="5" s="1"/>
  <c r="U47" i="5"/>
  <c r="X47" i="5" s="1"/>
  <c r="AA47" i="5" s="1"/>
  <c r="U38" i="5"/>
  <c r="X38" i="5" s="1"/>
  <c r="AA38" i="5" s="1"/>
  <c r="U40" i="5"/>
  <c r="X40" i="5" s="1"/>
  <c r="AA40" i="5" s="1"/>
  <c r="V84" i="5"/>
  <c r="Y84" i="5" s="1"/>
  <c r="AA84" i="5" s="1"/>
  <c r="U5" i="5"/>
  <c r="X5" i="5" s="1"/>
  <c r="AA5" i="5" s="1"/>
  <c r="U16" i="5"/>
  <c r="X16" i="5" s="1"/>
  <c r="AA16" i="5" s="1"/>
  <c r="U81" i="5"/>
  <c r="X81" i="5" s="1"/>
  <c r="AA81" i="5" s="1"/>
  <c r="U102" i="5"/>
  <c r="X102" i="5" s="1"/>
  <c r="AA102" i="5" s="1"/>
  <c r="U19" i="5"/>
  <c r="X19" i="5" s="1"/>
  <c r="AA19" i="5" s="1"/>
  <c r="U23" i="5"/>
  <c r="X23" i="5" s="1"/>
  <c r="AA23" i="5" s="1"/>
  <c r="U88" i="5"/>
  <c r="X88" i="5" s="1"/>
  <c r="AA88" i="5" s="1"/>
  <c r="AA75" i="5"/>
  <c r="AA96" i="5"/>
  <c r="AA32" i="5"/>
  <c r="AA21" i="5"/>
  <c r="AA87" i="5"/>
  <c r="AA39" i="5"/>
  <c r="AA36" i="5"/>
  <c r="AA41" i="5"/>
  <c r="AA51" i="5"/>
  <c r="AA77" i="5"/>
  <c r="AA8" i="5"/>
  <c r="AA29" i="5"/>
  <c r="AA6" i="5"/>
  <c r="AA56" i="5"/>
  <c r="AA9" i="5"/>
  <c r="AA95" i="5"/>
  <c r="AA68" i="5"/>
  <c r="AA35" i="5"/>
  <c r="AA4" i="5"/>
  <c r="AA43" i="5"/>
  <c r="AA63" i="5"/>
  <c r="AA92" i="5"/>
  <c r="AA93" i="5"/>
  <c r="AA22" i="5"/>
  <c r="AA103" i="5"/>
  <c r="AA86" i="5"/>
  <c r="AA46" i="5"/>
  <c r="AA66" i="5"/>
  <c r="AA60" i="5"/>
  <c r="AA78" i="5"/>
  <c r="AA64" i="5"/>
  <c r="AA101" i="5"/>
  <c r="AA17" i="5"/>
  <c r="AA7" i="5"/>
  <c r="AA69" i="5"/>
  <c r="AA57" i="5"/>
  <c r="AA61" i="5"/>
  <c r="AA27" i="5"/>
  <c r="AA15" i="5"/>
  <c r="AA82" i="5"/>
  <c r="AA42" i="5"/>
  <c r="AA79" i="5"/>
  <c r="AA89" i="5"/>
  <c r="AA91" i="5"/>
  <c r="AA50" i="5"/>
  <c r="AA33" i="5"/>
  <c r="AA80" i="5"/>
  <c r="AA65" i="5"/>
  <c r="AA14" i="5"/>
  <c r="AA11" i="5"/>
  <c r="AA83" i="5"/>
  <c r="AA90" i="5"/>
  <c r="AA10" i="5"/>
  <c r="AA55" i="5"/>
  <c r="AA98" i="5"/>
  <c r="AA34" i="5"/>
  <c r="AA18" i="5"/>
  <c r="AA97" i="5"/>
  <c r="AA31" i="5"/>
  <c r="AA12" i="5"/>
  <c r="AA37" i="5"/>
  <c r="AA24" i="5"/>
  <c r="AA44" i="5"/>
  <c r="AA62" i="5"/>
  <c r="AA70" i="5"/>
  <c r="AA58" i="5"/>
  <c r="AA59" i="5"/>
  <c r="AA73" i="5"/>
  <c r="AA20" i="5"/>
  <c r="AA48" i="5"/>
  <c r="AA85" i="5"/>
  <c r="AA52" i="5"/>
  <c r="AA94" i="5"/>
  <c r="AA26" i="5"/>
  <c r="AA106" i="5" l="1"/>
  <c r="AA107" i="5" s="1"/>
  <c r="B36" i="2" s="1"/>
  <c r="B38" i="2" s="1"/>
  <c r="B10" i="2" l="1"/>
</calcChain>
</file>

<file path=xl/sharedStrings.xml><?xml version="1.0" encoding="utf-8"?>
<sst xmlns="http://schemas.openxmlformats.org/spreadsheetml/2006/main" count="147" uniqueCount="64">
  <si>
    <t>Existing e</t>
  </si>
  <si>
    <t>Required e</t>
  </si>
  <si>
    <t>Percent</t>
  </si>
  <si>
    <t>feet</t>
  </si>
  <si>
    <t>Radius</t>
  </si>
  <si>
    <t>Width</t>
  </si>
  <si>
    <t>Density</t>
  </si>
  <si>
    <t>sq ft</t>
  </si>
  <si>
    <t>Factor</t>
  </si>
  <si>
    <t>cu ft</t>
  </si>
  <si>
    <t>Volume</t>
  </si>
  <si>
    <t>Tons</t>
  </si>
  <si>
    <t xml:space="preserve"> LANE</t>
  </si>
  <si>
    <t xml:space="preserve"> e</t>
  </si>
  <si>
    <t xml:space="preserve"> DESIGN</t>
  </si>
  <si>
    <t xml:space="preserve"> (%)</t>
  </si>
  <si>
    <t xml:space="preserve"> mph</t>
  </si>
  <si>
    <t xml:space="preserve"> R</t>
  </si>
  <si>
    <t>Required STL</t>
  </si>
  <si>
    <t>Tonnage</t>
  </si>
  <si>
    <t>"Area of</t>
  </si>
  <si>
    <t>Curve"</t>
  </si>
  <si>
    <t xml:space="preserve">True Area </t>
  </si>
  <si>
    <t>of Curve</t>
  </si>
  <si>
    <t>Adjustment</t>
  </si>
  <si>
    <t>Existing</t>
  </si>
  <si>
    <t>Height</t>
  </si>
  <si>
    <t>Required</t>
  </si>
  <si>
    <t>Average</t>
  </si>
  <si>
    <t>Extra</t>
  </si>
  <si>
    <t>x</t>
  </si>
  <si>
    <t>hm(x)</t>
  </si>
  <si>
    <t>he(x)</t>
  </si>
  <si>
    <t>Slope R</t>
  </si>
  <si>
    <t>Slope L</t>
  </si>
  <si>
    <t>Area</t>
  </si>
  <si>
    <t>of STLs</t>
  </si>
  <si>
    <t>STL</t>
  </si>
  <si>
    <t>NC</t>
  </si>
  <si>
    <t>RC</t>
  </si>
  <si>
    <t>hex(x)</t>
  </si>
  <si>
    <t>0 = Curve</t>
  </si>
  <si>
    <t>W/2</t>
  </si>
  <si>
    <t>W</t>
  </si>
  <si>
    <t>hreq(w,x)</t>
  </si>
  <si>
    <t>Left</t>
  </si>
  <si>
    <t>Right</t>
  </si>
  <si>
    <t>dh(w,x)</t>
  </si>
  <si>
    <t>Avg Area</t>
  </si>
  <si>
    <t>Avg dh</t>
  </si>
  <si>
    <t>Average Area:</t>
  </si>
  <si>
    <t>Total Volume:</t>
  </si>
  <si>
    <t>Old STL</t>
  </si>
  <si>
    <t>Existing STL</t>
  </si>
  <si>
    <t>New STL</t>
  </si>
  <si>
    <t>Curve Length</t>
  </si>
  <si>
    <t>LEGEND:</t>
  </si>
  <si>
    <t>Input</t>
  </si>
  <si>
    <t>Calculated</t>
  </si>
  <si>
    <t>Optional Input</t>
  </si>
  <si>
    <t>blank if it is not being used.</t>
  </si>
  <si>
    <t>NOTE: Optional Input is not</t>
  </si>
  <si>
    <t>required but it must be left</t>
  </si>
  <si>
    <t>Lbs / Sq Yd - 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</si>
</sst>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9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0" fillId="4" borderId="0" xfId="0" applyNumberForma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4" fillId="0" borderId="4" xfId="0" applyFont="1" applyBorder="1"/>
    <xf numFmtId="0" fontId="0" fillId="2" borderId="4" xfId="0" applyFill="1" applyBorder="1" applyAlignment="1">
      <alignment horizontal="left"/>
    </xf>
    <xf numFmtId="0" fontId="0" fillId="4" borderId="4" xfId="0" applyFill="1" applyBorder="1"/>
    <xf numFmtId="0" fontId="0" fillId="9" borderId="4" xfId="0" applyFill="1" applyBorder="1" applyAlignment="1">
      <alignment horizontal="left" vertical="top" wrapText="1"/>
    </xf>
  </cellXfs>
  <cellStyles count="1">
    <cellStyle name="Normal" xfId="0" builtinId="0"/>
  </cellStyles>
  <dxfs count="3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444832</xdr:colOff>
      <xdr:row>0</xdr:row>
      <xdr:rowOff>0</xdr:rowOff>
    </xdr:from>
    <xdr:to>
      <xdr:col>12</xdr:col>
      <xdr:colOff>405110</xdr:colOff>
      <xdr:row>46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6F09D3-D906-4639-B088-A85F944B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707" y="0"/>
          <a:ext cx="5446678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271536</xdr:colOff>
      <xdr:row>46</xdr:row>
      <xdr:rowOff>142874</xdr:rowOff>
    </xdr:from>
    <xdr:to>
      <xdr:col>13</xdr:col>
      <xdr:colOff>257174</xdr:colOff>
      <xdr:row>61</xdr:row>
      <xdr:rowOff>19049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FDA305D9-0A62-4595-B804-5EA24D997B10}"/>
            </a:ext>
          </a:extLst>
        </xdr:cNvPr>
        <xdr:cNvGrpSpPr/>
      </xdr:nvGrpSpPr>
      <xdr:grpSpPr>
        <a:xfrm>
          <a:off x="2319411" y="3000374"/>
          <a:ext cx="6081638" cy="2733675"/>
          <a:chOff x="1909836" y="2876549"/>
          <a:chExt cx="6081638" cy="273367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F5992CBE-D512-4555-AA91-4FFB630B30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9836" y="3038473"/>
            <a:ext cx="6078246" cy="257175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582E46B4-CF70-49C9-A0E0-3E77F9D37DB2}"/>
              </a:ext>
            </a:extLst>
          </xdr:cNvPr>
          <xdr:cNvSpPr/>
        </xdr:nvSpPr>
        <xdr:spPr>
          <a:xfrm>
            <a:off x="7048499" y="2876549"/>
            <a:ext cx="942975" cy="27336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BD88F35-6B11-4BF3-A886-466608DDB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72225" y="3039806"/>
            <a:ext cx="1047750" cy="9519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7D82E10C-72D2-4426-91D5-3BBC16D62260}"/>
              </a:ext>
            </a:extLst>
          </xdr:cNvPr>
          <xdr:cNvSpPr/>
        </xdr:nvSpPr>
        <xdr:spPr>
          <a:xfrm>
            <a:off x="6838950" y="4838700"/>
            <a:ext cx="619126" cy="50482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12D4-FFAD-4F99-8E1C-CEBEA291EEDF}">
  <sheetPr codeName="Sheet2"/>
  <dimension ref="A1:P55"/>
  <sheetViews>
    <sheetView tabSelected="1" workbookViewId="0">
      <selection activeCell="B7" sqref="B7"/>
    </sheetView>
  </sheetViews>
  <sheetFormatPr defaultRowHeight="15" x14ac:dyDescent="0.25"/>
  <cols>
    <col min="1" max="1" width="12.42578125" bestFit="1" customWidth="1"/>
    <col min="2" max="2" width="9.140625" style="1"/>
  </cols>
  <sheetData>
    <row r="1" spans="1:16" x14ac:dyDescent="0.25">
      <c r="A1" t="s">
        <v>0</v>
      </c>
      <c r="B1" s="2">
        <v>3.8</v>
      </c>
      <c r="C1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t="s">
        <v>1</v>
      </c>
      <c r="B2" s="2">
        <v>7</v>
      </c>
      <c r="C2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t="s">
        <v>55</v>
      </c>
      <c r="B3" s="2">
        <v>348.48</v>
      </c>
      <c r="C3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t="s">
        <v>18</v>
      </c>
      <c r="B4" s="16"/>
      <c r="C4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t="s">
        <v>53</v>
      </c>
      <c r="B5" s="16"/>
      <c r="C5" t="s">
        <v>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t="s">
        <v>4</v>
      </c>
      <c r="B6" s="2">
        <v>933</v>
      </c>
      <c r="C6" t="s">
        <v>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t="s">
        <v>5</v>
      </c>
      <c r="B7" s="2">
        <v>24</v>
      </c>
      <c r="C7" t="s">
        <v>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idden="1" x14ac:dyDescent="0.25">
      <c r="A8" t="s">
        <v>6</v>
      </c>
      <c r="B8" s="10">
        <v>111</v>
      </c>
      <c r="C8" t="s">
        <v>63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20" t="str">
        <f>IF('STL Volume'!C103&lt;'STL Volume'!A106,"WARNING!","")</f>
        <v/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t="s">
        <v>19</v>
      </c>
      <c r="B10" s="19">
        <f>B38/9*12*B8/2000</f>
        <v>507.71758716756295</v>
      </c>
      <c r="C10" t="s">
        <v>11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B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B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idden="1" x14ac:dyDescent="0.25">
      <c r="A14" t="s">
        <v>20</v>
      </c>
      <c r="B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idden="1" x14ac:dyDescent="0.25">
      <c r="A15" t="s">
        <v>21</v>
      </c>
      <c r="B15" s="17">
        <f>B7*B3</f>
        <v>8363.52</v>
      </c>
      <c r="C15" t="s">
        <v>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idden="1" x14ac:dyDescent="0.25">
      <c r="A16" t="s">
        <v>24</v>
      </c>
      <c r="B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idden="1" x14ac:dyDescent="0.25">
      <c r="A17" t="s">
        <v>8</v>
      </c>
      <c r="B17" s="17">
        <f>1+B7/6/B6</f>
        <v>1.0042872454448017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idden="1" x14ac:dyDescent="0.25">
      <c r="A18" t="s">
        <v>22</v>
      </c>
      <c r="B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idden="1" x14ac:dyDescent="0.25">
      <c r="A19" t="s">
        <v>23</v>
      </c>
      <c r="B19" s="17">
        <f>B15*B17</f>
        <v>8399.3764630225087</v>
      </c>
      <c r="C19" t="s">
        <v>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idden="1" x14ac:dyDescent="0.25">
      <c r="A20" t="s">
        <v>28</v>
      </c>
      <c r="B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idden="1" x14ac:dyDescent="0.25">
      <c r="A21" t="s">
        <v>27</v>
      </c>
      <c r="B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idden="1" x14ac:dyDescent="0.25">
      <c r="A22" t="s">
        <v>26</v>
      </c>
      <c r="B22" s="17">
        <f>B7*B2/2/100</f>
        <v>0.84</v>
      </c>
      <c r="C22" t="s">
        <v>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idden="1" x14ac:dyDescent="0.25">
      <c r="A23" t="s">
        <v>28</v>
      </c>
      <c r="B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idden="1" x14ac:dyDescent="0.25">
      <c r="A24" t="s">
        <v>25</v>
      </c>
      <c r="B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idden="1" x14ac:dyDescent="0.25">
      <c r="A25" t="s">
        <v>26</v>
      </c>
      <c r="B25" s="17">
        <f>B7*B1/2/100</f>
        <v>0.45599999999999996</v>
      </c>
      <c r="C25" t="s">
        <v>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idden="1" x14ac:dyDescent="0.25">
      <c r="A26" t="s">
        <v>29</v>
      </c>
      <c r="B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idden="1" x14ac:dyDescent="0.25">
      <c r="A27" t="s">
        <v>26</v>
      </c>
      <c r="B27" s="17">
        <f>1/12</f>
        <v>8.3333333333333329E-2</v>
      </c>
      <c r="C27" t="s">
        <v>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idden="1" x14ac:dyDescent="0.25">
      <c r="A28" t="s">
        <v>28</v>
      </c>
      <c r="B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idden="1" x14ac:dyDescent="0.25">
      <c r="A29" t="s">
        <v>26</v>
      </c>
      <c r="B29" s="17">
        <f>B22+B27-B25</f>
        <v>0.46733333333333338</v>
      </c>
      <c r="C29" t="s">
        <v>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idden="1" x14ac:dyDescent="0.25">
      <c r="A30" t="s">
        <v>10</v>
      </c>
      <c r="B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idden="1" x14ac:dyDescent="0.25">
      <c r="A31" t="s">
        <v>23</v>
      </c>
      <c r="B31" s="17">
        <f>B29*B19</f>
        <v>3925.308600385853</v>
      </c>
      <c r="C31" t="s">
        <v>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idden="1" x14ac:dyDescent="0.25">
      <c r="B32" s="3"/>
      <c r="F32" s="4"/>
      <c r="G32" s="4"/>
      <c r="H32" s="4"/>
      <c r="J32" s="4"/>
      <c r="K32" s="4"/>
      <c r="L32" s="4"/>
      <c r="M32" s="4"/>
      <c r="N32" s="4"/>
      <c r="O32" s="4"/>
      <c r="P32" s="4"/>
    </row>
    <row r="33" spans="1:16" hidden="1" x14ac:dyDescent="0.25">
      <c r="A33" t="s">
        <v>52</v>
      </c>
      <c r="B33" s="17">
        <f>'Table Reader'!D40</f>
        <v>100</v>
      </c>
      <c r="C33" t="s">
        <v>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idden="1" x14ac:dyDescent="0.25">
      <c r="B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idden="1" x14ac:dyDescent="0.25">
      <c r="A35" t="s">
        <v>10</v>
      </c>
      <c r="B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idden="1" x14ac:dyDescent="0.25">
      <c r="A36" t="s">
        <v>36</v>
      </c>
      <c r="B36" s="17">
        <f>'STL Volume'!AA107</f>
        <v>2935.7398748514847</v>
      </c>
      <c r="C36" t="s">
        <v>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idden="1" x14ac:dyDescent="0.25">
      <c r="B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idden="1" x14ac:dyDescent="0.25">
      <c r="A38" t="s">
        <v>10</v>
      </c>
      <c r="B38" s="17">
        <f>B36+B31</f>
        <v>6861.0484752373377</v>
      </c>
      <c r="C38" t="s">
        <v>9</v>
      </c>
      <c r="F38" s="4"/>
      <c r="G38" s="4"/>
      <c r="H38" s="4"/>
      <c r="J38" s="4"/>
      <c r="K38" s="4"/>
      <c r="L38" s="4"/>
      <c r="M38" s="4"/>
      <c r="N38" s="4"/>
      <c r="O38" s="4"/>
      <c r="P38" s="4"/>
    </row>
    <row r="39" spans="1:16" hidden="1" x14ac:dyDescent="0.25">
      <c r="B39" s="3"/>
      <c r="F39" s="4"/>
      <c r="G39" s="4"/>
      <c r="J39" s="4"/>
      <c r="K39" s="4"/>
      <c r="L39" s="4"/>
      <c r="M39" s="4"/>
      <c r="N39" s="4"/>
      <c r="O39" s="4"/>
      <c r="P39" s="4"/>
    </row>
    <row r="40" spans="1:16" hidden="1" x14ac:dyDescent="0.25">
      <c r="A40" t="s">
        <v>54</v>
      </c>
      <c r="B40" s="3">
        <f>'Table Reader (2)'!D40</f>
        <v>220</v>
      </c>
      <c r="C40" t="s">
        <v>3</v>
      </c>
      <c r="F40" s="4"/>
      <c r="G40" s="4"/>
      <c r="J40" s="4"/>
      <c r="K40" s="4"/>
      <c r="L40" s="4"/>
      <c r="M40" s="4"/>
      <c r="N40" s="4"/>
      <c r="O40" s="4"/>
      <c r="P40" s="4"/>
    </row>
    <row r="41" spans="1:16" hidden="1" x14ac:dyDescent="0.25">
      <c r="B41" s="3"/>
      <c r="D41" s="1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 hidden="1" x14ac:dyDescent="0.25">
      <c r="B42" s="3">
        <f>IF(B4="",B40,B4)</f>
        <v>220</v>
      </c>
      <c r="D42" s="1"/>
      <c r="F42" s="4"/>
      <c r="G42" s="4"/>
      <c r="H42" s="4"/>
      <c r="J42" s="4"/>
      <c r="K42" s="4"/>
      <c r="L42" s="4"/>
      <c r="M42" s="4"/>
      <c r="N42" s="4"/>
      <c r="O42" s="4"/>
      <c r="P42" s="4"/>
    </row>
    <row r="43" spans="1:16" hidden="1" x14ac:dyDescent="0.25">
      <c r="B43" s="3">
        <f>IF(B5="",B33,B5)</f>
        <v>100</v>
      </c>
      <c r="D43" s="1"/>
      <c r="F43" s="4"/>
      <c r="G43" s="4"/>
      <c r="H43" s="4"/>
      <c r="J43" s="4"/>
      <c r="K43" s="4"/>
      <c r="L43" s="4"/>
      <c r="M43" s="4"/>
      <c r="N43" s="4"/>
      <c r="O43" s="4"/>
      <c r="P43" s="4"/>
    </row>
    <row r="44" spans="1:16" x14ac:dyDescent="0.25">
      <c r="A44" s="21" t="s">
        <v>56</v>
      </c>
      <c r="B44" s="3"/>
      <c r="D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22" t="s">
        <v>57</v>
      </c>
      <c r="B45" s="3"/>
      <c r="D45" s="1"/>
      <c r="F45" s="4"/>
      <c r="G45" s="4"/>
      <c r="H45" s="4"/>
      <c r="J45" s="4"/>
      <c r="K45" s="4"/>
      <c r="L45" s="4"/>
      <c r="M45" s="4"/>
      <c r="N45" s="4"/>
      <c r="O45" s="4"/>
      <c r="P45" s="4"/>
    </row>
    <row r="46" spans="1:16" ht="15" customHeight="1" x14ac:dyDescent="0.25">
      <c r="A46" s="24" t="s">
        <v>59</v>
      </c>
      <c r="D46" s="1"/>
      <c r="F46" s="4"/>
      <c r="G46" s="4"/>
      <c r="H46" s="4"/>
      <c r="J46" s="4"/>
      <c r="K46" s="4"/>
      <c r="L46" s="4"/>
      <c r="M46" s="4"/>
      <c r="N46" s="4"/>
      <c r="O46" s="4"/>
      <c r="P46" s="4"/>
    </row>
    <row r="47" spans="1:16" x14ac:dyDescent="0.25">
      <c r="A47" s="2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23" t="s">
        <v>58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9" x14ac:dyDescent="0.25">
      <c r="H49" s="4"/>
      <c r="I49" s="4"/>
    </row>
    <row r="50" spans="1:9" x14ac:dyDescent="0.25">
      <c r="A50" t="s">
        <v>61</v>
      </c>
      <c r="H50" s="4"/>
      <c r="I50" s="4"/>
    </row>
    <row r="51" spans="1:9" x14ac:dyDescent="0.25">
      <c r="A51" t="s">
        <v>62</v>
      </c>
      <c r="H51" s="4"/>
      <c r="I51" s="4"/>
    </row>
    <row r="52" spans="1:9" x14ac:dyDescent="0.25">
      <c r="A52" t="s">
        <v>60</v>
      </c>
      <c r="H52" s="4"/>
      <c r="I52" s="4"/>
    </row>
    <row r="53" spans="1:9" x14ac:dyDescent="0.25">
      <c r="H53" s="4"/>
      <c r="I53" s="4"/>
    </row>
    <row r="54" spans="1:9" x14ac:dyDescent="0.25">
      <c r="H54" s="4"/>
      <c r="I54" s="4"/>
    </row>
    <row r="55" spans="1:9" x14ac:dyDescent="0.25">
      <c r="H55" s="4"/>
      <c r="I55" s="4"/>
    </row>
  </sheetData>
  <mergeCells count="1">
    <mergeCell ref="A46:A47"/>
  </mergeCells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E232-7BA2-4EBB-9138-1643FCA02D26}">
  <sheetPr codeName="Sheet1"/>
  <dimension ref="B1:AN36"/>
  <sheetViews>
    <sheetView topLeftCell="A2" workbookViewId="0">
      <selection activeCell="B18" sqref="B18:U19"/>
    </sheetView>
  </sheetViews>
  <sheetFormatPr defaultRowHeight="15" x14ac:dyDescent="0.25"/>
  <cols>
    <col min="3" max="4" width="0" hidden="1" customWidth="1"/>
    <col min="32" max="32" width="9.140625" style="4"/>
    <col min="33" max="34" width="0" style="4" hidden="1" customWidth="1"/>
    <col min="35" max="40" width="9.140625" style="4"/>
  </cols>
  <sheetData>
    <row r="1" spans="2:40" x14ac:dyDescent="0.25">
      <c r="B1">
        <v>2</v>
      </c>
      <c r="E1" t="s">
        <v>12</v>
      </c>
    </row>
    <row r="2" spans="2:40" x14ac:dyDescent="0.25">
      <c r="B2" t="s">
        <v>13</v>
      </c>
      <c r="E2" t="s">
        <v>14</v>
      </c>
    </row>
    <row r="3" spans="2:40" x14ac:dyDescent="0.25">
      <c r="B3" t="s">
        <v>15</v>
      </c>
      <c r="C3" s="3">
        <v>0</v>
      </c>
      <c r="D3" s="3" t="s">
        <v>16</v>
      </c>
      <c r="E3" s="8">
        <v>15</v>
      </c>
      <c r="F3" s="8" t="s">
        <v>16</v>
      </c>
      <c r="G3" s="1">
        <v>20</v>
      </c>
      <c r="H3" s="1" t="s">
        <v>16</v>
      </c>
      <c r="I3" s="8">
        <v>25</v>
      </c>
      <c r="J3" s="8" t="s">
        <v>16</v>
      </c>
      <c r="K3" s="1">
        <v>30</v>
      </c>
      <c r="L3" s="1" t="s">
        <v>16</v>
      </c>
      <c r="M3" s="8">
        <v>35</v>
      </c>
      <c r="N3" s="8" t="s">
        <v>16</v>
      </c>
      <c r="O3" s="1">
        <v>40</v>
      </c>
      <c r="P3" s="1" t="s">
        <v>16</v>
      </c>
      <c r="Q3" s="8">
        <v>45</v>
      </c>
      <c r="R3" s="8" t="s">
        <v>16</v>
      </c>
      <c r="S3" s="1">
        <v>50</v>
      </c>
      <c r="T3" s="1" t="s">
        <v>16</v>
      </c>
      <c r="U3" s="8">
        <v>55</v>
      </c>
      <c r="V3" s="8" t="s">
        <v>16</v>
      </c>
      <c r="W3" s="1">
        <v>60</v>
      </c>
      <c r="X3" s="1" t="s">
        <v>16</v>
      </c>
      <c r="Y3" s="8">
        <v>65</v>
      </c>
      <c r="Z3" s="8" t="s">
        <v>16</v>
      </c>
      <c r="AA3" s="1">
        <v>70</v>
      </c>
      <c r="AB3" s="1" t="s">
        <v>16</v>
      </c>
      <c r="AC3" s="8">
        <v>75</v>
      </c>
      <c r="AD3" s="8" t="s">
        <v>16</v>
      </c>
      <c r="AE3" s="1">
        <v>80</v>
      </c>
      <c r="AF3" s="1" t="s">
        <v>16</v>
      </c>
      <c r="AG3" s="8">
        <v>85</v>
      </c>
      <c r="AH3" s="8" t="s">
        <v>16</v>
      </c>
    </row>
    <row r="4" spans="2:40" x14ac:dyDescent="0.25">
      <c r="B4" t="s">
        <v>17</v>
      </c>
      <c r="C4" s="6" t="s">
        <v>4</v>
      </c>
      <c r="D4" s="5" t="s">
        <v>37</v>
      </c>
      <c r="E4" s="6" t="s">
        <v>4</v>
      </c>
      <c r="F4" s="5" t="s">
        <v>37</v>
      </c>
      <c r="G4" s="6" t="s">
        <v>4</v>
      </c>
      <c r="H4" s="5" t="s">
        <v>37</v>
      </c>
      <c r="I4" s="6" t="s">
        <v>4</v>
      </c>
      <c r="J4" s="5" t="s">
        <v>37</v>
      </c>
      <c r="K4" s="6" t="s">
        <v>4</v>
      </c>
      <c r="L4" s="5" t="s">
        <v>37</v>
      </c>
      <c r="M4" s="6" t="s">
        <v>4</v>
      </c>
      <c r="N4" s="5" t="s">
        <v>37</v>
      </c>
      <c r="O4" s="6" t="s">
        <v>4</v>
      </c>
      <c r="P4" s="5" t="s">
        <v>37</v>
      </c>
      <c r="Q4" s="6" t="s">
        <v>4</v>
      </c>
      <c r="R4" s="5" t="s">
        <v>37</v>
      </c>
      <c r="S4" s="6" t="s">
        <v>4</v>
      </c>
      <c r="T4" s="5" t="s">
        <v>37</v>
      </c>
      <c r="U4" s="6" t="s">
        <v>4</v>
      </c>
      <c r="V4" s="5" t="s">
        <v>37</v>
      </c>
      <c r="W4" s="6" t="s">
        <v>4</v>
      </c>
      <c r="X4" s="5" t="s">
        <v>37</v>
      </c>
      <c r="Y4" s="6" t="s">
        <v>4</v>
      </c>
      <c r="Z4" s="5" t="s">
        <v>37</v>
      </c>
      <c r="AA4" s="6" t="s">
        <v>4</v>
      </c>
      <c r="AB4" s="5" t="s">
        <v>37</v>
      </c>
      <c r="AC4" s="6" t="s">
        <v>4</v>
      </c>
      <c r="AD4" s="5" t="s">
        <v>37</v>
      </c>
      <c r="AE4" s="6" t="s">
        <v>4</v>
      </c>
      <c r="AF4" s="5" t="s">
        <v>37</v>
      </c>
      <c r="AG4" s="6" t="s">
        <v>4</v>
      </c>
      <c r="AH4" s="5" t="s">
        <v>37</v>
      </c>
      <c r="AI4" s="7"/>
      <c r="AJ4" s="7"/>
      <c r="AK4" s="7"/>
      <c r="AL4" s="7"/>
      <c r="AM4" s="7"/>
      <c r="AN4" s="7"/>
    </row>
    <row r="5" spans="2:40" x14ac:dyDescent="0.25">
      <c r="B5" s="8" t="s">
        <v>38</v>
      </c>
      <c r="C5" s="9">
        <v>0</v>
      </c>
      <c r="D5" s="10">
        <v>0</v>
      </c>
      <c r="E5" s="9">
        <v>932</v>
      </c>
      <c r="F5" s="10">
        <v>0</v>
      </c>
      <c r="G5" s="9">
        <v>1640</v>
      </c>
      <c r="H5" s="10">
        <v>0</v>
      </c>
      <c r="I5" s="9">
        <v>2370</v>
      </c>
      <c r="J5" s="10">
        <v>0</v>
      </c>
      <c r="K5" s="9">
        <v>3240</v>
      </c>
      <c r="L5" s="10">
        <v>0</v>
      </c>
      <c r="M5" s="9">
        <v>4260</v>
      </c>
      <c r="N5" s="10">
        <v>0</v>
      </c>
      <c r="O5" s="9">
        <v>5410</v>
      </c>
      <c r="P5" s="10">
        <v>0</v>
      </c>
      <c r="Q5" s="9">
        <v>6710</v>
      </c>
      <c r="R5" s="10">
        <v>0</v>
      </c>
      <c r="S5" s="9">
        <v>8150</v>
      </c>
      <c r="T5" s="10">
        <v>0</v>
      </c>
      <c r="U5" s="9">
        <v>9720</v>
      </c>
      <c r="V5" s="10">
        <v>0</v>
      </c>
      <c r="W5" s="9">
        <v>11500</v>
      </c>
      <c r="X5" s="10">
        <v>0</v>
      </c>
      <c r="Y5" s="9">
        <v>12900</v>
      </c>
      <c r="Z5" s="10">
        <v>0</v>
      </c>
      <c r="AA5" s="9">
        <v>14500</v>
      </c>
      <c r="AB5" s="10">
        <v>0</v>
      </c>
      <c r="AC5" s="9">
        <v>16100</v>
      </c>
      <c r="AD5" s="10">
        <v>0</v>
      </c>
      <c r="AE5" s="9">
        <v>17800</v>
      </c>
      <c r="AF5" s="10">
        <v>0</v>
      </c>
      <c r="AG5" s="9">
        <v>999999</v>
      </c>
      <c r="AH5" s="10">
        <v>0</v>
      </c>
    </row>
    <row r="6" spans="2:40" x14ac:dyDescent="0.25">
      <c r="B6" s="8" t="s">
        <v>39</v>
      </c>
      <c r="C6" s="9">
        <v>0</v>
      </c>
      <c r="D6" s="10">
        <v>70</v>
      </c>
      <c r="E6" s="9">
        <v>676</v>
      </c>
      <c r="F6" s="10">
        <v>70</v>
      </c>
      <c r="G6" s="9">
        <v>1190</v>
      </c>
      <c r="H6" s="10">
        <v>70</v>
      </c>
      <c r="I6" s="9">
        <v>1720</v>
      </c>
      <c r="J6" s="10">
        <v>70</v>
      </c>
      <c r="K6" s="9">
        <v>2370</v>
      </c>
      <c r="L6" s="10">
        <v>80</v>
      </c>
      <c r="M6" s="9">
        <v>3120</v>
      </c>
      <c r="N6" s="10">
        <v>80</v>
      </c>
      <c r="O6" s="9">
        <v>3970</v>
      </c>
      <c r="P6" s="10">
        <v>90</v>
      </c>
      <c r="Q6" s="9">
        <v>4930</v>
      </c>
      <c r="R6" s="10">
        <v>90</v>
      </c>
      <c r="S6" s="9">
        <v>5990</v>
      </c>
      <c r="T6" s="10">
        <v>100</v>
      </c>
      <c r="U6" s="9">
        <v>7150</v>
      </c>
      <c r="V6" s="10">
        <v>110</v>
      </c>
      <c r="W6" s="9">
        <v>8440</v>
      </c>
      <c r="X6" s="10">
        <v>110</v>
      </c>
      <c r="Y6" s="9">
        <v>9510</v>
      </c>
      <c r="Z6" s="10">
        <v>120</v>
      </c>
      <c r="AA6" s="9">
        <v>10700</v>
      </c>
      <c r="AB6" s="10">
        <v>120</v>
      </c>
      <c r="AC6" s="9">
        <v>12000</v>
      </c>
      <c r="AD6" s="10">
        <v>130</v>
      </c>
      <c r="AE6" s="9">
        <v>13300</v>
      </c>
      <c r="AF6" s="10">
        <v>140</v>
      </c>
      <c r="AG6" s="9">
        <v>999999</v>
      </c>
      <c r="AH6" s="10">
        <v>140</v>
      </c>
    </row>
    <row r="7" spans="2:40" x14ac:dyDescent="0.25">
      <c r="B7" s="14">
        <v>2.2000000000000002</v>
      </c>
      <c r="C7" s="11">
        <v>0</v>
      </c>
      <c r="D7" s="12">
        <v>70</v>
      </c>
      <c r="E7" s="11">
        <v>605</v>
      </c>
      <c r="F7" s="12">
        <v>70</v>
      </c>
      <c r="G7" s="11">
        <v>1070</v>
      </c>
      <c r="H7" s="12">
        <v>70</v>
      </c>
      <c r="I7" s="11">
        <v>1550</v>
      </c>
      <c r="J7" s="12">
        <v>80</v>
      </c>
      <c r="K7" s="11">
        <v>2130</v>
      </c>
      <c r="L7" s="12">
        <v>80</v>
      </c>
      <c r="M7" s="11">
        <v>2800</v>
      </c>
      <c r="N7" s="12">
        <v>90</v>
      </c>
      <c r="O7" s="11">
        <v>3570</v>
      </c>
      <c r="P7" s="12">
        <v>90</v>
      </c>
      <c r="Q7" s="11">
        <v>4440</v>
      </c>
      <c r="R7" s="12">
        <v>100</v>
      </c>
      <c r="S7" s="11">
        <v>5400</v>
      </c>
      <c r="T7" s="12">
        <v>110</v>
      </c>
      <c r="U7" s="11">
        <v>6450</v>
      </c>
      <c r="V7" s="12">
        <v>110</v>
      </c>
      <c r="W7" s="11">
        <v>7620</v>
      </c>
      <c r="X7" s="12">
        <v>120</v>
      </c>
      <c r="Y7" s="11">
        <v>8600</v>
      </c>
      <c r="Z7" s="12">
        <v>120</v>
      </c>
      <c r="AA7" s="11">
        <v>9660</v>
      </c>
      <c r="AB7" s="12">
        <v>130</v>
      </c>
      <c r="AC7" s="11">
        <v>10800</v>
      </c>
      <c r="AD7" s="12">
        <v>140</v>
      </c>
      <c r="AE7" s="11">
        <v>12000</v>
      </c>
      <c r="AF7" s="13">
        <v>150</v>
      </c>
      <c r="AG7" s="9">
        <v>999999</v>
      </c>
      <c r="AH7" s="13">
        <v>150</v>
      </c>
    </row>
    <row r="8" spans="2:40" x14ac:dyDescent="0.25">
      <c r="B8" s="8">
        <v>2.4</v>
      </c>
      <c r="C8" s="9">
        <v>0</v>
      </c>
      <c r="D8" s="10">
        <v>80</v>
      </c>
      <c r="E8" s="9">
        <v>546</v>
      </c>
      <c r="F8" s="10">
        <v>80</v>
      </c>
      <c r="G8" s="9">
        <v>959</v>
      </c>
      <c r="H8" s="10">
        <v>80</v>
      </c>
      <c r="I8" s="9">
        <v>1400</v>
      </c>
      <c r="J8" s="10">
        <v>80</v>
      </c>
      <c r="K8" s="9">
        <v>1930</v>
      </c>
      <c r="L8" s="10">
        <v>90</v>
      </c>
      <c r="M8" s="9">
        <v>2540</v>
      </c>
      <c r="N8" s="10">
        <v>90</v>
      </c>
      <c r="O8" s="9">
        <v>3240</v>
      </c>
      <c r="P8" s="10">
        <v>100</v>
      </c>
      <c r="Q8" s="9">
        <v>4030</v>
      </c>
      <c r="R8" s="10">
        <v>100</v>
      </c>
      <c r="S8" s="9">
        <v>4910</v>
      </c>
      <c r="T8" s="10">
        <v>110</v>
      </c>
      <c r="U8" s="9">
        <v>5870</v>
      </c>
      <c r="V8" s="10">
        <v>120</v>
      </c>
      <c r="W8" s="9">
        <v>6930</v>
      </c>
      <c r="X8" s="10">
        <v>120</v>
      </c>
      <c r="Y8" s="9">
        <v>7830</v>
      </c>
      <c r="Z8" s="10">
        <v>130</v>
      </c>
      <c r="AA8" s="9">
        <v>8810</v>
      </c>
      <c r="AB8" s="10">
        <v>140</v>
      </c>
      <c r="AC8" s="9">
        <v>9850</v>
      </c>
      <c r="AD8" s="10">
        <v>140</v>
      </c>
      <c r="AE8" s="9">
        <v>11000</v>
      </c>
      <c r="AF8" s="10">
        <v>160</v>
      </c>
      <c r="AG8" s="9">
        <v>999999</v>
      </c>
      <c r="AH8" s="10">
        <v>160</v>
      </c>
    </row>
    <row r="9" spans="2:40" x14ac:dyDescent="0.25">
      <c r="B9" s="8">
        <v>2.6</v>
      </c>
      <c r="C9" s="9">
        <v>0</v>
      </c>
      <c r="D9" s="10">
        <v>80</v>
      </c>
      <c r="E9" s="9">
        <v>496</v>
      </c>
      <c r="F9" s="10">
        <v>80</v>
      </c>
      <c r="G9" s="9">
        <v>872</v>
      </c>
      <c r="H9" s="10">
        <v>80</v>
      </c>
      <c r="I9" s="9">
        <v>1280</v>
      </c>
      <c r="J9" s="10">
        <v>80</v>
      </c>
      <c r="K9" s="9">
        <v>1760</v>
      </c>
      <c r="L9" s="10">
        <v>90</v>
      </c>
      <c r="M9" s="9">
        <v>2320</v>
      </c>
      <c r="N9" s="10">
        <v>90</v>
      </c>
      <c r="O9" s="9">
        <v>2960</v>
      </c>
      <c r="P9" s="10">
        <v>100</v>
      </c>
      <c r="Q9" s="9">
        <v>3690</v>
      </c>
      <c r="R9" s="10">
        <v>110</v>
      </c>
      <c r="S9" s="9">
        <v>4490</v>
      </c>
      <c r="T9" s="10">
        <v>120</v>
      </c>
      <c r="U9" s="9">
        <v>5370</v>
      </c>
      <c r="V9" s="10">
        <v>120</v>
      </c>
      <c r="W9" s="9">
        <v>6350</v>
      </c>
      <c r="X9" s="10">
        <v>130</v>
      </c>
      <c r="Y9" s="9">
        <v>7180</v>
      </c>
      <c r="Z9" s="10">
        <v>130</v>
      </c>
      <c r="AA9" s="9">
        <v>8090</v>
      </c>
      <c r="AB9" s="10">
        <v>140</v>
      </c>
      <c r="AC9" s="9">
        <v>9050</v>
      </c>
      <c r="AD9" s="10">
        <v>150</v>
      </c>
      <c r="AE9" s="9">
        <v>10100</v>
      </c>
      <c r="AF9" s="10">
        <v>160</v>
      </c>
      <c r="AG9" s="9">
        <v>999999</v>
      </c>
      <c r="AH9" s="10">
        <v>160</v>
      </c>
    </row>
    <row r="10" spans="2:40" x14ac:dyDescent="0.25">
      <c r="B10" s="14">
        <v>2.8</v>
      </c>
      <c r="C10" s="11">
        <v>0</v>
      </c>
      <c r="D10" s="12">
        <v>80</v>
      </c>
      <c r="E10" s="11">
        <v>453</v>
      </c>
      <c r="F10" s="12">
        <v>80</v>
      </c>
      <c r="G10" s="11">
        <v>796</v>
      </c>
      <c r="H10" s="12">
        <v>80</v>
      </c>
      <c r="I10" s="11">
        <v>1170</v>
      </c>
      <c r="J10" s="12">
        <v>90</v>
      </c>
      <c r="K10" s="11">
        <v>1610</v>
      </c>
      <c r="L10" s="12">
        <v>90</v>
      </c>
      <c r="M10" s="11">
        <v>2130</v>
      </c>
      <c r="N10" s="12">
        <v>100</v>
      </c>
      <c r="O10" s="11">
        <v>2720</v>
      </c>
      <c r="P10" s="12">
        <v>100</v>
      </c>
      <c r="Q10" s="11">
        <v>3390</v>
      </c>
      <c r="R10" s="12">
        <v>110</v>
      </c>
      <c r="S10" s="11">
        <v>4130</v>
      </c>
      <c r="T10" s="12">
        <v>120</v>
      </c>
      <c r="U10" s="11">
        <v>4950</v>
      </c>
      <c r="V10" s="12">
        <v>130</v>
      </c>
      <c r="W10" s="11">
        <v>5850</v>
      </c>
      <c r="X10" s="12">
        <v>130</v>
      </c>
      <c r="Y10" s="11">
        <v>6630</v>
      </c>
      <c r="Z10" s="12">
        <v>140</v>
      </c>
      <c r="AA10" s="11">
        <v>7470</v>
      </c>
      <c r="AB10" s="12">
        <v>150</v>
      </c>
      <c r="AC10" s="11">
        <v>8370</v>
      </c>
      <c r="AD10" s="12">
        <v>160</v>
      </c>
      <c r="AE10" s="11">
        <v>9340</v>
      </c>
      <c r="AF10" s="13">
        <v>170</v>
      </c>
      <c r="AG10" s="9">
        <v>999999</v>
      </c>
      <c r="AH10" s="13">
        <v>170</v>
      </c>
    </row>
    <row r="11" spans="2:40" x14ac:dyDescent="0.25">
      <c r="B11" s="8">
        <v>3</v>
      </c>
      <c r="C11" s="9">
        <v>0</v>
      </c>
      <c r="D11" s="10">
        <v>80</v>
      </c>
      <c r="E11" s="9">
        <v>415</v>
      </c>
      <c r="F11" s="10">
        <v>80</v>
      </c>
      <c r="G11" s="9">
        <v>730</v>
      </c>
      <c r="H11" s="10">
        <v>90</v>
      </c>
      <c r="I11" s="9">
        <v>1070</v>
      </c>
      <c r="J11" s="10">
        <v>90</v>
      </c>
      <c r="K11" s="9">
        <v>1480</v>
      </c>
      <c r="L11" s="10">
        <v>100</v>
      </c>
      <c r="M11" s="9">
        <v>1960</v>
      </c>
      <c r="N11" s="10">
        <v>100</v>
      </c>
      <c r="O11" s="9">
        <v>2510</v>
      </c>
      <c r="P11" s="10">
        <v>110</v>
      </c>
      <c r="Q11" s="9">
        <v>3130</v>
      </c>
      <c r="R11" s="10">
        <v>120</v>
      </c>
      <c r="S11" s="9">
        <v>3820</v>
      </c>
      <c r="T11" s="10">
        <v>120</v>
      </c>
      <c r="U11" s="9">
        <v>4580</v>
      </c>
      <c r="V11" s="10">
        <v>130</v>
      </c>
      <c r="W11" s="9">
        <v>5420</v>
      </c>
      <c r="X11" s="10">
        <v>140</v>
      </c>
      <c r="Y11" s="9">
        <v>6140</v>
      </c>
      <c r="Z11" s="10">
        <v>140</v>
      </c>
      <c r="AA11" s="9">
        <v>6930</v>
      </c>
      <c r="AB11" s="10">
        <v>150</v>
      </c>
      <c r="AC11" s="9">
        <v>7780</v>
      </c>
      <c r="AD11" s="10">
        <v>160</v>
      </c>
      <c r="AE11" s="9">
        <v>8700</v>
      </c>
      <c r="AF11" s="10">
        <v>180</v>
      </c>
      <c r="AG11" s="9">
        <v>999999</v>
      </c>
      <c r="AH11" s="10">
        <v>180</v>
      </c>
    </row>
    <row r="12" spans="2:40" x14ac:dyDescent="0.25">
      <c r="B12" s="8">
        <v>3.2</v>
      </c>
      <c r="C12" s="9">
        <v>0</v>
      </c>
      <c r="D12" s="10">
        <v>80</v>
      </c>
      <c r="E12" s="9">
        <v>382</v>
      </c>
      <c r="F12" s="10">
        <v>80</v>
      </c>
      <c r="G12" s="9">
        <v>672</v>
      </c>
      <c r="H12" s="10">
        <v>90</v>
      </c>
      <c r="I12" s="9">
        <v>985</v>
      </c>
      <c r="J12" s="10">
        <v>90</v>
      </c>
      <c r="K12" s="9">
        <v>1370</v>
      </c>
      <c r="L12" s="10">
        <v>100</v>
      </c>
      <c r="M12" s="9">
        <v>1820</v>
      </c>
      <c r="N12" s="10">
        <v>110</v>
      </c>
      <c r="O12" s="9">
        <v>2330</v>
      </c>
      <c r="P12" s="10">
        <v>110</v>
      </c>
      <c r="Q12" s="9">
        <v>2900</v>
      </c>
      <c r="R12" s="10">
        <v>120</v>
      </c>
      <c r="S12" s="9">
        <v>3550</v>
      </c>
      <c r="T12" s="10">
        <v>130</v>
      </c>
      <c r="U12" s="9">
        <v>4250</v>
      </c>
      <c r="V12" s="10">
        <v>140</v>
      </c>
      <c r="W12" s="9">
        <v>5040</v>
      </c>
      <c r="X12" s="10">
        <v>140</v>
      </c>
      <c r="Y12" s="9">
        <v>5720</v>
      </c>
      <c r="Z12" s="10">
        <v>150</v>
      </c>
      <c r="AA12" s="9">
        <v>6460</v>
      </c>
      <c r="AB12" s="10">
        <v>160</v>
      </c>
      <c r="AC12" s="9">
        <v>7260</v>
      </c>
      <c r="AD12" s="10">
        <v>170</v>
      </c>
      <c r="AE12" s="9">
        <v>8130</v>
      </c>
      <c r="AF12" s="10">
        <v>180</v>
      </c>
      <c r="AG12" s="9">
        <v>999999</v>
      </c>
      <c r="AH12" s="10">
        <v>180</v>
      </c>
    </row>
    <row r="13" spans="2:40" x14ac:dyDescent="0.25">
      <c r="B13" s="14">
        <v>3.4</v>
      </c>
      <c r="C13" s="11">
        <v>0</v>
      </c>
      <c r="D13" s="12">
        <v>90</v>
      </c>
      <c r="E13" s="11">
        <v>352</v>
      </c>
      <c r="F13" s="12">
        <v>90</v>
      </c>
      <c r="G13" s="11">
        <v>620</v>
      </c>
      <c r="H13" s="12">
        <v>90</v>
      </c>
      <c r="I13" s="11">
        <v>911</v>
      </c>
      <c r="J13" s="12">
        <v>100</v>
      </c>
      <c r="K13" s="11">
        <v>1270</v>
      </c>
      <c r="L13" s="12">
        <v>100</v>
      </c>
      <c r="M13" s="11">
        <v>1690</v>
      </c>
      <c r="N13" s="12">
        <v>110</v>
      </c>
      <c r="O13" s="11">
        <v>2170</v>
      </c>
      <c r="P13" s="12">
        <v>120</v>
      </c>
      <c r="Q13" s="11">
        <v>2700</v>
      </c>
      <c r="R13" s="12">
        <v>120</v>
      </c>
      <c r="S13" s="11">
        <v>3300</v>
      </c>
      <c r="T13" s="12">
        <v>130</v>
      </c>
      <c r="U13" s="11">
        <v>3970</v>
      </c>
      <c r="V13" s="12">
        <v>140</v>
      </c>
      <c r="W13" s="11">
        <v>4700</v>
      </c>
      <c r="X13" s="12">
        <v>150</v>
      </c>
      <c r="Y13" s="11">
        <v>5350</v>
      </c>
      <c r="Z13" s="12">
        <v>160</v>
      </c>
      <c r="AA13" s="11">
        <v>6050</v>
      </c>
      <c r="AB13" s="12">
        <v>170</v>
      </c>
      <c r="AC13" s="11">
        <v>6800</v>
      </c>
      <c r="AD13" s="12">
        <v>180</v>
      </c>
      <c r="AE13" s="11">
        <v>7620</v>
      </c>
      <c r="AF13" s="13">
        <v>190</v>
      </c>
      <c r="AG13" s="9">
        <v>999999</v>
      </c>
      <c r="AH13" s="13">
        <v>190</v>
      </c>
    </row>
    <row r="14" spans="2:40" x14ac:dyDescent="0.25">
      <c r="B14" s="8">
        <v>3.6</v>
      </c>
      <c r="C14" s="9">
        <v>0</v>
      </c>
      <c r="D14" s="10">
        <v>90</v>
      </c>
      <c r="E14" s="9">
        <v>324</v>
      </c>
      <c r="F14" s="10">
        <v>90</v>
      </c>
      <c r="G14" s="9">
        <v>572</v>
      </c>
      <c r="H14" s="10">
        <v>100</v>
      </c>
      <c r="I14" s="9">
        <v>845</v>
      </c>
      <c r="J14" s="10">
        <v>100</v>
      </c>
      <c r="K14" s="9">
        <v>1180</v>
      </c>
      <c r="L14" s="10">
        <v>110</v>
      </c>
      <c r="M14" s="9">
        <v>1570</v>
      </c>
      <c r="N14" s="10">
        <v>110</v>
      </c>
      <c r="O14" s="9">
        <v>2020</v>
      </c>
      <c r="P14" s="10">
        <v>120</v>
      </c>
      <c r="Q14" s="9">
        <v>2520</v>
      </c>
      <c r="R14" s="10">
        <v>130</v>
      </c>
      <c r="S14" s="9">
        <v>3090</v>
      </c>
      <c r="T14" s="10">
        <v>140</v>
      </c>
      <c r="U14" s="9">
        <v>3710</v>
      </c>
      <c r="V14" s="10">
        <v>150</v>
      </c>
      <c r="W14" s="9">
        <v>4400</v>
      </c>
      <c r="X14" s="10">
        <v>150</v>
      </c>
      <c r="Y14" s="9">
        <v>5010</v>
      </c>
      <c r="Z14" s="10">
        <v>160</v>
      </c>
      <c r="AA14" s="9">
        <v>5680</v>
      </c>
      <c r="AB14" s="10">
        <v>170</v>
      </c>
      <c r="AC14" s="9">
        <v>6400</v>
      </c>
      <c r="AD14" s="10">
        <v>180</v>
      </c>
      <c r="AE14" s="9">
        <v>7180</v>
      </c>
      <c r="AF14" s="10">
        <v>200</v>
      </c>
      <c r="AG14" s="9">
        <v>999999</v>
      </c>
      <c r="AH14" s="10">
        <v>200</v>
      </c>
    </row>
    <row r="15" spans="2:40" x14ac:dyDescent="0.25">
      <c r="B15" s="8">
        <v>3.8</v>
      </c>
      <c r="C15" s="9">
        <v>0</v>
      </c>
      <c r="D15" s="10">
        <v>90</v>
      </c>
      <c r="E15" s="9">
        <v>300</v>
      </c>
      <c r="F15" s="10">
        <v>90</v>
      </c>
      <c r="G15" s="9">
        <v>530</v>
      </c>
      <c r="H15" s="10">
        <v>100</v>
      </c>
      <c r="I15" s="9">
        <v>784</v>
      </c>
      <c r="J15" s="10">
        <v>100</v>
      </c>
      <c r="K15" s="9">
        <v>1100</v>
      </c>
      <c r="L15" s="10">
        <v>110</v>
      </c>
      <c r="M15" s="9">
        <v>1470</v>
      </c>
      <c r="N15" s="10">
        <v>120</v>
      </c>
      <c r="O15" s="9">
        <v>1890</v>
      </c>
      <c r="P15" s="10">
        <v>120</v>
      </c>
      <c r="Q15" s="9">
        <v>2360</v>
      </c>
      <c r="R15" s="10">
        <v>130</v>
      </c>
      <c r="S15" s="9">
        <v>2890</v>
      </c>
      <c r="T15" s="10">
        <v>140</v>
      </c>
      <c r="U15" s="9">
        <v>3480</v>
      </c>
      <c r="V15" s="10">
        <v>150</v>
      </c>
      <c r="W15" s="9">
        <v>4140</v>
      </c>
      <c r="X15" s="10">
        <v>160</v>
      </c>
      <c r="Y15" s="9">
        <v>4710</v>
      </c>
      <c r="Z15" s="10">
        <v>170</v>
      </c>
      <c r="AA15" s="9">
        <v>5350</v>
      </c>
      <c r="AB15" s="10">
        <v>180</v>
      </c>
      <c r="AC15" s="9">
        <v>6030</v>
      </c>
      <c r="AD15" s="10">
        <v>190</v>
      </c>
      <c r="AE15" s="9">
        <v>6780</v>
      </c>
      <c r="AF15" s="10">
        <v>200</v>
      </c>
      <c r="AG15" s="9">
        <v>999999</v>
      </c>
      <c r="AH15" s="10">
        <v>200</v>
      </c>
    </row>
    <row r="16" spans="2:40" x14ac:dyDescent="0.25">
      <c r="B16" s="14">
        <v>4</v>
      </c>
      <c r="C16" s="11">
        <v>0</v>
      </c>
      <c r="D16" s="12">
        <v>100</v>
      </c>
      <c r="E16" s="11">
        <v>277</v>
      </c>
      <c r="F16" s="12">
        <v>100</v>
      </c>
      <c r="G16" s="11">
        <v>490</v>
      </c>
      <c r="H16" s="12">
        <v>100</v>
      </c>
      <c r="I16" s="11">
        <v>729</v>
      </c>
      <c r="J16" s="12">
        <v>110</v>
      </c>
      <c r="K16" s="11">
        <v>1030</v>
      </c>
      <c r="L16" s="12">
        <v>110</v>
      </c>
      <c r="M16" s="11">
        <v>1370</v>
      </c>
      <c r="N16" s="12">
        <v>120</v>
      </c>
      <c r="O16" s="11">
        <v>1770</v>
      </c>
      <c r="P16" s="12">
        <v>130</v>
      </c>
      <c r="Q16" s="11">
        <v>2220</v>
      </c>
      <c r="R16" s="12">
        <v>140</v>
      </c>
      <c r="S16" s="11">
        <v>2720</v>
      </c>
      <c r="T16" s="12">
        <v>150</v>
      </c>
      <c r="U16" s="11">
        <v>3270</v>
      </c>
      <c r="V16" s="12">
        <v>160</v>
      </c>
      <c r="W16" s="11">
        <v>3890</v>
      </c>
      <c r="X16" s="12">
        <v>160</v>
      </c>
      <c r="Y16" s="11">
        <v>4450</v>
      </c>
      <c r="Z16" s="12">
        <v>170</v>
      </c>
      <c r="AA16" s="11">
        <v>5050</v>
      </c>
      <c r="AB16" s="12">
        <v>180</v>
      </c>
      <c r="AC16" s="11">
        <v>5710</v>
      </c>
      <c r="AD16" s="12">
        <v>190</v>
      </c>
      <c r="AE16" s="11">
        <v>6420</v>
      </c>
      <c r="AF16" s="13">
        <v>210</v>
      </c>
      <c r="AG16" s="9">
        <v>999999</v>
      </c>
      <c r="AH16" s="13">
        <v>210</v>
      </c>
    </row>
    <row r="17" spans="2:34" x14ac:dyDescent="0.25">
      <c r="B17" s="8">
        <v>4.2</v>
      </c>
      <c r="C17" s="9">
        <v>0</v>
      </c>
      <c r="D17" s="10">
        <v>100</v>
      </c>
      <c r="E17" s="9">
        <v>255</v>
      </c>
      <c r="F17" s="10">
        <v>100</v>
      </c>
      <c r="G17" s="9">
        <v>453</v>
      </c>
      <c r="H17" s="10">
        <v>110</v>
      </c>
      <c r="I17" s="9">
        <v>678</v>
      </c>
      <c r="J17" s="10">
        <v>110</v>
      </c>
      <c r="K17" s="9">
        <v>955</v>
      </c>
      <c r="L17" s="10">
        <v>120</v>
      </c>
      <c r="M17" s="9">
        <v>1280</v>
      </c>
      <c r="N17" s="10">
        <v>120</v>
      </c>
      <c r="O17" s="9">
        <v>1660</v>
      </c>
      <c r="P17" s="10">
        <v>130</v>
      </c>
      <c r="Q17" s="9">
        <v>2080</v>
      </c>
      <c r="R17" s="10">
        <v>140</v>
      </c>
      <c r="S17" s="9">
        <v>2560</v>
      </c>
      <c r="T17" s="10">
        <v>150</v>
      </c>
      <c r="U17" s="9">
        <v>3080</v>
      </c>
      <c r="V17" s="10">
        <v>160</v>
      </c>
      <c r="W17" s="9">
        <v>3670</v>
      </c>
      <c r="X17" s="10">
        <v>170</v>
      </c>
      <c r="Y17" s="9">
        <v>4200</v>
      </c>
      <c r="Z17" s="10">
        <v>180</v>
      </c>
      <c r="AA17" s="9">
        <v>4780</v>
      </c>
      <c r="AB17" s="10">
        <v>190</v>
      </c>
      <c r="AC17" s="9">
        <v>5410</v>
      </c>
      <c r="AD17" s="10">
        <v>200</v>
      </c>
      <c r="AE17" s="9">
        <v>6090</v>
      </c>
      <c r="AF17" s="10">
        <v>220</v>
      </c>
      <c r="AG17" s="9">
        <v>999999</v>
      </c>
      <c r="AH17" s="10">
        <v>220</v>
      </c>
    </row>
    <row r="18" spans="2:34" x14ac:dyDescent="0.25">
      <c r="B18" s="8">
        <v>4.4000000000000004</v>
      </c>
      <c r="C18" s="9">
        <v>0</v>
      </c>
      <c r="D18" s="10">
        <v>100</v>
      </c>
      <c r="E18" s="9">
        <v>235</v>
      </c>
      <c r="F18" s="10">
        <v>100</v>
      </c>
      <c r="G18" s="9">
        <v>418</v>
      </c>
      <c r="H18" s="10">
        <v>110</v>
      </c>
      <c r="I18" s="9">
        <v>630</v>
      </c>
      <c r="J18" s="10">
        <v>110</v>
      </c>
      <c r="K18" s="9">
        <v>893</v>
      </c>
      <c r="L18" s="10">
        <v>120</v>
      </c>
      <c r="M18" s="9">
        <v>1200</v>
      </c>
      <c r="N18" s="10">
        <v>130</v>
      </c>
      <c r="O18" s="9">
        <v>1560</v>
      </c>
      <c r="P18" s="10">
        <v>140</v>
      </c>
      <c r="Q18" s="9">
        <v>1960</v>
      </c>
      <c r="R18" s="10">
        <v>150</v>
      </c>
      <c r="S18" s="9">
        <v>2410</v>
      </c>
      <c r="T18" s="10">
        <v>160</v>
      </c>
      <c r="U18" s="9">
        <v>2910</v>
      </c>
      <c r="V18" s="10">
        <v>170</v>
      </c>
      <c r="W18" s="9">
        <v>3470</v>
      </c>
      <c r="X18" s="10">
        <v>180</v>
      </c>
      <c r="Y18" s="9">
        <v>3980</v>
      </c>
      <c r="Z18" s="10">
        <v>180</v>
      </c>
      <c r="AA18" s="9">
        <v>4540</v>
      </c>
      <c r="AB18" s="10">
        <v>200</v>
      </c>
      <c r="AC18" s="9">
        <v>5140</v>
      </c>
      <c r="AD18" s="10">
        <v>210</v>
      </c>
      <c r="AE18" s="9">
        <v>5800</v>
      </c>
      <c r="AF18" s="10">
        <v>220</v>
      </c>
      <c r="AG18" s="9">
        <v>999999</v>
      </c>
      <c r="AH18" s="10">
        <v>220</v>
      </c>
    </row>
    <row r="19" spans="2:34" x14ac:dyDescent="0.25">
      <c r="B19" s="14">
        <v>4.5999999999999996</v>
      </c>
      <c r="C19" s="11">
        <v>0</v>
      </c>
      <c r="D19" s="12">
        <v>110</v>
      </c>
      <c r="E19" s="11">
        <v>215</v>
      </c>
      <c r="F19" s="12">
        <v>110</v>
      </c>
      <c r="G19" s="11">
        <v>384</v>
      </c>
      <c r="H19" s="12">
        <v>110</v>
      </c>
      <c r="I19" s="11">
        <v>585</v>
      </c>
      <c r="J19" s="12">
        <v>120</v>
      </c>
      <c r="K19" s="11">
        <v>834</v>
      </c>
      <c r="L19" s="12">
        <v>130</v>
      </c>
      <c r="M19" s="11">
        <v>1130</v>
      </c>
      <c r="N19" s="12">
        <v>130</v>
      </c>
      <c r="O19" s="11">
        <v>1470</v>
      </c>
      <c r="P19" s="12">
        <v>140</v>
      </c>
      <c r="Q19" s="11">
        <v>1850</v>
      </c>
      <c r="R19" s="12">
        <v>150</v>
      </c>
      <c r="S19" s="11">
        <v>2280</v>
      </c>
      <c r="T19" s="12">
        <v>160</v>
      </c>
      <c r="U19" s="11">
        <v>2750</v>
      </c>
      <c r="V19" s="12">
        <v>170</v>
      </c>
      <c r="W19" s="11">
        <v>3290</v>
      </c>
      <c r="X19" s="12">
        <v>180</v>
      </c>
      <c r="Y19" s="11">
        <v>3770</v>
      </c>
      <c r="Z19" s="12">
        <v>190</v>
      </c>
      <c r="AA19" s="11">
        <v>4310</v>
      </c>
      <c r="AB19" s="12">
        <v>200</v>
      </c>
      <c r="AC19" s="11">
        <v>4890</v>
      </c>
      <c r="AD19" s="12">
        <v>210</v>
      </c>
      <c r="AE19" s="11">
        <v>5530</v>
      </c>
      <c r="AF19" s="13">
        <v>230</v>
      </c>
      <c r="AG19" s="9">
        <v>999999</v>
      </c>
      <c r="AH19" s="13">
        <v>230</v>
      </c>
    </row>
    <row r="20" spans="2:34" x14ac:dyDescent="0.25">
      <c r="B20" s="8">
        <v>4.8</v>
      </c>
      <c r="C20" s="9">
        <v>0</v>
      </c>
      <c r="D20" s="10">
        <v>110</v>
      </c>
      <c r="E20" s="9">
        <v>193</v>
      </c>
      <c r="F20" s="10">
        <v>110</v>
      </c>
      <c r="G20" s="9">
        <v>349</v>
      </c>
      <c r="H20" s="10">
        <v>120</v>
      </c>
      <c r="I20" s="9">
        <v>542</v>
      </c>
      <c r="J20" s="10">
        <v>120</v>
      </c>
      <c r="K20" s="9">
        <v>779</v>
      </c>
      <c r="L20" s="10">
        <v>130</v>
      </c>
      <c r="M20" s="9">
        <v>1060</v>
      </c>
      <c r="N20" s="10">
        <v>140</v>
      </c>
      <c r="O20" s="9">
        <v>1390</v>
      </c>
      <c r="P20" s="10">
        <v>150</v>
      </c>
      <c r="Q20" s="9">
        <v>1750</v>
      </c>
      <c r="R20" s="10">
        <v>160</v>
      </c>
      <c r="S20" s="9">
        <v>2160</v>
      </c>
      <c r="T20" s="10">
        <v>170</v>
      </c>
      <c r="U20" s="9">
        <v>2610</v>
      </c>
      <c r="V20" s="10">
        <v>180</v>
      </c>
      <c r="W20" s="9">
        <v>3120</v>
      </c>
      <c r="X20" s="10">
        <v>190</v>
      </c>
      <c r="Y20" s="9">
        <v>3590</v>
      </c>
      <c r="Z20" s="10">
        <v>200</v>
      </c>
      <c r="AA20" s="9">
        <v>4100</v>
      </c>
      <c r="AB20" s="10">
        <v>210</v>
      </c>
      <c r="AC20" s="9">
        <v>4670</v>
      </c>
      <c r="AD20" s="10">
        <v>220</v>
      </c>
      <c r="AE20" s="9">
        <v>5280</v>
      </c>
      <c r="AF20" s="10">
        <v>240</v>
      </c>
      <c r="AG20" s="9">
        <v>999999</v>
      </c>
      <c r="AH20" s="10">
        <v>240</v>
      </c>
    </row>
    <row r="21" spans="2:34" x14ac:dyDescent="0.25">
      <c r="B21" s="8">
        <v>5</v>
      </c>
      <c r="C21" s="9">
        <v>0</v>
      </c>
      <c r="D21" s="10">
        <v>110</v>
      </c>
      <c r="E21" s="9">
        <v>172</v>
      </c>
      <c r="F21" s="10">
        <v>110</v>
      </c>
      <c r="G21" s="9">
        <v>314</v>
      </c>
      <c r="H21" s="10">
        <v>120</v>
      </c>
      <c r="I21" s="9">
        <v>499</v>
      </c>
      <c r="J21" s="10">
        <v>130</v>
      </c>
      <c r="K21" s="9">
        <v>727</v>
      </c>
      <c r="L21" s="10">
        <v>130</v>
      </c>
      <c r="M21" s="9">
        <v>991</v>
      </c>
      <c r="N21" s="10">
        <v>140</v>
      </c>
      <c r="O21" s="9">
        <v>1310</v>
      </c>
      <c r="P21" s="10">
        <v>150</v>
      </c>
      <c r="Q21" s="9">
        <v>1650</v>
      </c>
      <c r="R21" s="10">
        <v>160</v>
      </c>
      <c r="S21" s="9">
        <v>2040</v>
      </c>
      <c r="T21" s="10">
        <v>170</v>
      </c>
      <c r="U21" s="9">
        <v>2470</v>
      </c>
      <c r="V21" s="10">
        <v>180</v>
      </c>
      <c r="W21" s="9">
        <v>2960</v>
      </c>
      <c r="X21" s="10">
        <v>190</v>
      </c>
      <c r="Y21" s="9">
        <v>3410</v>
      </c>
      <c r="Z21" s="10">
        <v>200</v>
      </c>
      <c r="AA21" s="9">
        <v>3910</v>
      </c>
      <c r="AB21" s="10">
        <v>210</v>
      </c>
      <c r="AC21" s="9">
        <v>4460</v>
      </c>
      <c r="AD21" s="10">
        <v>230</v>
      </c>
      <c r="AE21" s="9">
        <v>5050</v>
      </c>
      <c r="AF21" s="10">
        <v>250</v>
      </c>
      <c r="AG21" s="9">
        <v>999999</v>
      </c>
      <c r="AH21" s="10">
        <v>250</v>
      </c>
    </row>
    <row r="22" spans="2:34" x14ac:dyDescent="0.25">
      <c r="B22" s="14">
        <v>5.2</v>
      </c>
      <c r="C22" s="11">
        <v>0</v>
      </c>
      <c r="D22" s="12">
        <v>120</v>
      </c>
      <c r="E22" s="11">
        <v>154</v>
      </c>
      <c r="F22" s="12">
        <v>120</v>
      </c>
      <c r="G22" s="11">
        <v>284</v>
      </c>
      <c r="H22" s="12">
        <v>120</v>
      </c>
      <c r="I22" s="11">
        <v>457</v>
      </c>
      <c r="J22" s="12">
        <v>130</v>
      </c>
      <c r="K22" s="11">
        <v>676</v>
      </c>
      <c r="L22" s="12">
        <v>140</v>
      </c>
      <c r="M22" s="11">
        <v>929</v>
      </c>
      <c r="N22" s="12">
        <v>140</v>
      </c>
      <c r="O22" s="11">
        <v>1230</v>
      </c>
      <c r="P22" s="12">
        <v>150</v>
      </c>
      <c r="Q22" s="11">
        <v>1560</v>
      </c>
      <c r="R22" s="12">
        <v>160</v>
      </c>
      <c r="S22" s="11">
        <v>1930</v>
      </c>
      <c r="T22" s="12">
        <v>180</v>
      </c>
      <c r="U22" s="11">
        <v>2350</v>
      </c>
      <c r="V22" s="12">
        <v>190</v>
      </c>
      <c r="W22" s="11">
        <v>2820</v>
      </c>
      <c r="X22" s="12">
        <v>200</v>
      </c>
      <c r="Y22" s="11">
        <v>3250</v>
      </c>
      <c r="Z22" s="12">
        <v>210</v>
      </c>
      <c r="AA22" s="11">
        <v>3740</v>
      </c>
      <c r="AB22" s="12">
        <v>220</v>
      </c>
      <c r="AC22" s="11">
        <v>4260</v>
      </c>
      <c r="AD22" s="12">
        <v>230</v>
      </c>
      <c r="AE22" s="11">
        <v>4840</v>
      </c>
      <c r="AF22" s="13">
        <v>250</v>
      </c>
      <c r="AG22" s="9">
        <v>999999</v>
      </c>
      <c r="AH22" s="13">
        <v>250</v>
      </c>
    </row>
    <row r="23" spans="2:34" x14ac:dyDescent="0.25">
      <c r="B23" s="8">
        <v>5.4</v>
      </c>
      <c r="C23" s="9">
        <v>0</v>
      </c>
      <c r="D23" s="10">
        <v>120</v>
      </c>
      <c r="E23" s="9">
        <v>139</v>
      </c>
      <c r="F23" s="10">
        <v>120</v>
      </c>
      <c r="G23" s="9">
        <v>258</v>
      </c>
      <c r="H23" s="10">
        <v>120</v>
      </c>
      <c r="I23" s="9">
        <v>420</v>
      </c>
      <c r="J23" s="10">
        <v>130</v>
      </c>
      <c r="K23" s="9">
        <v>627</v>
      </c>
      <c r="L23" s="10">
        <v>140</v>
      </c>
      <c r="M23" s="9">
        <v>870</v>
      </c>
      <c r="N23" s="10">
        <v>150</v>
      </c>
      <c r="O23" s="9">
        <v>1160</v>
      </c>
      <c r="P23" s="10">
        <v>160</v>
      </c>
      <c r="Q23" s="9">
        <v>1480</v>
      </c>
      <c r="R23" s="10">
        <v>170</v>
      </c>
      <c r="S23" s="9">
        <v>1830</v>
      </c>
      <c r="T23" s="10">
        <v>180</v>
      </c>
      <c r="U23" s="9">
        <v>2230</v>
      </c>
      <c r="V23" s="10">
        <v>190</v>
      </c>
      <c r="W23" s="9">
        <v>2680</v>
      </c>
      <c r="X23" s="10">
        <v>200</v>
      </c>
      <c r="Y23" s="9">
        <v>3110</v>
      </c>
      <c r="Z23" s="10">
        <v>210</v>
      </c>
      <c r="AA23" s="9">
        <v>3570</v>
      </c>
      <c r="AB23" s="10">
        <v>230</v>
      </c>
      <c r="AC23" s="9">
        <v>4090</v>
      </c>
      <c r="AD23" s="10">
        <v>240</v>
      </c>
      <c r="AE23" s="9">
        <v>4640</v>
      </c>
      <c r="AF23" s="10">
        <v>260</v>
      </c>
      <c r="AG23" s="9">
        <v>999999</v>
      </c>
      <c r="AH23" s="10">
        <v>260</v>
      </c>
    </row>
    <row r="24" spans="2:34" x14ac:dyDescent="0.25">
      <c r="B24" s="8">
        <v>5.6</v>
      </c>
      <c r="C24" s="9">
        <v>0</v>
      </c>
      <c r="D24" s="10">
        <v>120</v>
      </c>
      <c r="E24" s="9">
        <v>126</v>
      </c>
      <c r="F24" s="10">
        <v>120</v>
      </c>
      <c r="G24" s="9">
        <v>236</v>
      </c>
      <c r="H24" s="10">
        <v>130</v>
      </c>
      <c r="I24" s="9">
        <v>387</v>
      </c>
      <c r="J24" s="10">
        <v>140</v>
      </c>
      <c r="K24" s="9">
        <v>582</v>
      </c>
      <c r="L24" s="10">
        <v>140</v>
      </c>
      <c r="M24" s="9">
        <v>813</v>
      </c>
      <c r="N24" s="10">
        <v>150</v>
      </c>
      <c r="O24" s="9">
        <v>1090</v>
      </c>
      <c r="P24" s="10">
        <v>160</v>
      </c>
      <c r="Q24" s="9">
        <v>1390</v>
      </c>
      <c r="R24" s="10">
        <v>170</v>
      </c>
      <c r="S24" s="9">
        <v>1740</v>
      </c>
      <c r="T24" s="10">
        <v>190</v>
      </c>
      <c r="U24" s="9">
        <v>2120</v>
      </c>
      <c r="V24" s="10">
        <v>200</v>
      </c>
      <c r="W24" s="9">
        <v>2550</v>
      </c>
      <c r="X24" s="10">
        <v>210</v>
      </c>
      <c r="Y24" s="9">
        <v>2970</v>
      </c>
      <c r="Z24" s="10">
        <v>220</v>
      </c>
      <c r="AA24" s="9">
        <v>3420</v>
      </c>
      <c r="AB24" s="10">
        <v>230</v>
      </c>
      <c r="AC24" s="9">
        <v>3920</v>
      </c>
      <c r="AD24" s="10">
        <v>240</v>
      </c>
      <c r="AE24" s="9">
        <v>4460</v>
      </c>
      <c r="AF24" s="10">
        <v>270</v>
      </c>
      <c r="AG24" s="9">
        <v>999999</v>
      </c>
      <c r="AH24" s="10">
        <v>270</v>
      </c>
    </row>
    <row r="25" spans="2:34" x14ac:dyDescent="0.25">
      <c r="B25" s="14">
        <v>5.8</v>
      </c>
      <c r="C25" s="11">
        <v>0</v>
      </c>
      <c r="D25" s="12">
        <v>120</v>
      </c>
      <c r="E25" s="11">
        <v>115</v>
      </c>
      <c r="F25" s="12">
        <v>120</v>
      </c>
      <c r="G25" s="11">
        <v>216</v>
      </c>
      <c r="H25" s="12">
        <v>130</v>
      </c>
      <c r="I25" s="11">
        <v>358</v>
      </c>
      <c r="J25" s="12">
        <v>140</v>
      </c>
      <c r="K25" s="11">
        <v>542</v>
      </c>
      <c r="L25" s="12">
        <v>150</v>
      </c>
      <c r="M25" s="11">
        <v>761</v>
      </c>
      <c r="N25" s="12">
        <v>160</v>
      </c>
      <c r="O25" s="11">
        <v>1030</v>
      </c>
      <c r="P25" s="12">
        <v>170</v>
      </c>
      <c r="Q25" s="11">
        <v>1320</v>
      </c>
      <c r="R25" s="12">
        <v>180</v>
      </c>
      <c r="S25" s="11">
        <v>1650</v>
      </c>
      <c r="T25" s="12">
        <v>190</v>
      </c>
      <c r="U25" s="11">
        <v>2010</v>
      </c>
      <c r="V25" s="12">
        <v>200</v>
      </c>
      <c r="W25" s="11">
        <v>2430</v>
      </c>
      <c r="X25" s="12">
        <v>210</v>
      </c>
      <c r="Y25" s="11">
        <v>2840</v>
      </c>
      <c r="Z25" s="12">
        <v>220</v>
      </c>
      <c r="AA25" s="11">
        <v>3280</v>
      </c>
      <c r="AB25" s="12">
        <v>240</v>
      </c>
      <c r="AC25" s="11">
        <v>3760</v>
      </c>
      <c r="AD25" s="12">
        <v>250</v>
      </c>
      <c r="AE25" s="11">
        <v>4290</v>
      </c>
      <c r="AF25" s="13">
        <v>270</v>
      </c>
      <c r="AG25" s="9">
        <v>999999</v>
      </c>
      <c r="AH25" s="13">
        <v>270</v>
      </c>
    </row>
    <row r="26" spans="2:34" x14ac:dyDescent="0.25">
      <c r="B26" s="8">
        <v>6</v>
      </c>
      <c r="C26" s="9">
        <v>0</v>
      </c>
      <c r="D26" s="10">
        <v>130</v>
      </c>
      <c r="E26" s="9">
        <v>105</v>
      </c>
      <c r="F26" s="10">
        <v>130</v>
      </c>
      <c r="G26" s="9">
        <v>199</v>
      </c>
      <c r="H26" s="10">
        <v>130</v>
      </c>
      <c r="I26" s="9">
        <v>332</v>
      </c>
      <c r="J26" s="10">
        <v>140</v>
      </c>
      <c r="K26" s="9">
        <v>506</v>
      </c>
      <c r="L26" s="10">
        <v>150</v>
      </c>
      <c r="M26" s="9">
        <v>713</v>
      </c>
      <c r="N26" s="10">
        <v>160</v>
      </c>
      <c r="O26" s="9">
        <v>965</v>
      </c>
      <c r="P26" s="10">
        <v>170</v>
      </c>
      <c r="Q26" s="9">
        <v>1250</v>
      </c>
      <c r="R26" s="10">
        <v>180</v>
      </c>
      <c r="S26" s="9">
        <v>1560</v>
      </c>
      <c r="T26" s="10">
        <v>200</v>
      </c>
      <c r="U26" s="9">
        <v>1920</v>
      </c>
      <c r="V26" s="10">
        <v>210</v>
      </c>
      <c r="W26" s="9">
        <v>2320</v>
      </c>
      <c r="X26" s="10">
        <v>220</v>
      </c>
      <c r="Y26" s="9">
        <v>2710</v>
      </c>
      <c r="Z26" s="10">
        <v>230</v>
      </c>
      <c r="AA26" s="9">
        <v>3150</v>
      </c>
      <c r="AB26" s="10">
        <v>240</v>
      </c>
      <c r="AC26" s="9">
        <v>3620</v>
      </c>
      <c r="AD26" s="10">
        <v>260</v>
      </c>
      <c r="AE26" s="9">
        <v>4140</v>
      </c>
      <c r="AF26" s="10">
        <v>280</v>
      </c>
      <c r="AG26" s="9">
        <v>999999</v>
      </c>
      <c r="AH26" s="10">
        <v>280</v>
      </c>
    </row>
    <row r="27" spans="2:34" x14ac:dyDescent="0.25">
      <c r="B27" s="8">
        <v>6.2</v>
      </c>
      <c r="C27" s="9">
        <v>0</v>
      </c>
      <c r="D27" s="10">
        <v>130</v>
      </c>
      <c r="E27" s="9">
        <v>97</v>
      </c>
      <c r="F27" s="10">
        <v>130</v>
      </c>
      <c r="G27" s="9">
        <v>184</v>
      </c>
      <c r="H27" s="10">
        <v>140</v>
      </c>
      <c r="I27" s="9">
        <v>308</v>
      </c>
      <c r="J27" s="10">
        <v>150</v>
      </c>
      <c r="K27" s="9">
        <v>472</v>
      </c>
      <c r="L27" s="10">
        <v>150</v>
      </c>
      <c r="M27" s="9">
        <v>669</v>
      </c>
      <c r="N27" s="10">
        <v>160</v>
      </c>
      <c r="O27" s="9">
        <v>909</v>
      </c>
      <c r="P27" s="10">
        <v>170</v>
      </c>
      <c r="Q27" s="9">
        <v>1180</v>
      </c>
      <c r="R27" s="10">
        <v>190</v>
      </c>
      <c r="S27" s="9">
        <v>1480</v>
      </c>
      <c r="T27" s="10">
        <v>200</v>
      </c>
      <c r="U27" s="9">
        <v>1820</v>
      </c>
      <c r="V27" s="10">
        <v>210</v>
      </c>
      <c r="W27" s="9">
        <v>2210</v>
      </c>
      <c r="X27" s="10">
        <v>220</v>
      </c>
      <c r="Y27" s="9">
        <v>2600</v>
      </c>
      <c r="Z27" s="10">
        <v>230</v>
      </c>
      <c r="AA27" s="9">
        <v>3020</v>
      </c>
      <c r="AB27" s="10">
        <v>250</v>
      </c>
      <c r="AC27" s="9">
        <v>3480</v>
      </c>
      <c r="AD27" s="10">
        <v>260</v>
      </c>
      <c r="AE27" s="9">
        <v>3990</v>
      </c>
      <c r="AF27" s="10">
        <v>290</v>
      </c>
      <c r="AG27" s="9">
        <v>999999</v>
      </c>
      <c r="AH27" s="10">
        <v>290</v>
      </c>
    </row>
    <row r="28" spans="2:34" x14ac:dyDescent="0.25">
      <c r="B28" s="14">
        <v>6.4</v>
      </c>
      <c r="C28" s="11">
        <v>0</v>
      </c>
      <c r="D28" s="12">
        <v>130</v>
      </c>
      <c r="E28" s="11">
        <v>89</v>
      </c>
      <c r="F28" s="12">
        <v>130</v>
      </c>
      <c r="G28" s="11">
        <v>170</v>
      </c>
      <c r="H28" s="12">
        <v>140</v>
      </c>
      <c r="I28" s="11">
        <v>287</v>
      </c>
      <c r="J28" s="12">
        <v>150</v>
      </c>
      <c r="K28" s="11">
        <v>442</v>
      </c>
      <c r="L28" s="12">
        <v>160</v>
      </c>
      <c r="M28" s="11">
        <v>628</v>
      </c>
      <c r="N28" s="12">
        <v>170</v>
      </c>
      <c r="O28" s="11">
        <v>857</v>
      </c>
      <c r="P28" s="12">
        <v>180</v>
      </c>
      <c r="Q28" s="11">
        <v>1110</v>
      </c>
      <c r="R28" s="12">
        <v>190</v>
      </c>
      <c r="S28" s="11">
        <v>1400</v>
      </c>
      <c r="T28" s="12">
        <v>210</v>
      </c>
      <c r="U28" s="11">
        <v>1730</v>
      </c>
      <c r="V28" s="12">
        <v>220</v>
      </c>
      <c r="W28" s="11">
        <v>2110</v>
      </c>
      <c r="X28" s="12">
        <v>230</v>
      </c>
      <c r="Y28" s="11">
        <v>2490</v>
      </c>
      <c r="Z28" s="12">
        <v>240</v>
      </c>
      <c r="AA28" s="11">
        <v>2910</v>
      </c>
      <c r="AB28" s="12">
        <v>260</v>
      </c>
      <c r="AC28" s="11">
        <v>3360</v>
      </c>
      <c r="AD28" s="12">
        <v>270</v>
      </c>
      <c r="AE28" s="11">
        <v>3850</v>
      </c>
      <c r="AF28" s="13">
        <v>290</v>
      </c>
      <c r="AG28" s="9">
        <v>999999</v>
      </c>
      <c r="AH28" s="13">
        <v>290</v>
      </c>
    </row>
    <row r="29" spans="2:34" x14ac:dyDescent="0.25">
      <c r="B29" s="8">
        <v>6.6</v>
      </c>
      <c r="C29" s="9">
        <v>0</v>
      </c>
      <c r="D29" s="10">
        <v>140</v>
      </c>
      <c r="E29" s="9">
        <v>82</v>
      </c>
      <c r="F29" s="10">
        <v>140</v>
      </c>
      <c r="G29" s="9">
        <v>157</v>
      </c>
      <c r="H29" s="10">
        <v>140</v>
      </c>
      <c r="I29" s="9">
        <v>267</v>
      </c>
      <c r="J29" s="10">
        <v>150</v>
      </c>
      <c r="K29" s="9">
        <v>413</v>
      </c>
      <c r="L29" s="10">
        <v>160</v>
      </c>
      <c r="M29" s="9">
        <v>590</v>
      </c>
      <c r="N29" s="10">
        <v>170</v>
      </c>
      <c r="O29" s="9">
        <v>808</v>
      </c>
      <c r="P29" s="10">
        <v>180</v>
      </c>
      <c r="Q29" s="9">
        <v>1050</v>
      </c>
      <c r="R29" s="10">
        <v>200</v>
      </c>
      <c r="S29" s="9">
        <v>1330</v>
      </c>
      <c r="T29" s="10">
        <v>210</v>
      </c>
      <c r="U29" s="9">
        <v>1650</v>
      </c>
      <c r="V29" s="10">
        <v>220</v>
      </c>
      <c r="W29" s="9">
        <v>2010</v>
      </c>
      <c r="X29" s="10">
        <v>230</v>
      </c>
      <c r="Y29" s="9">
        <v>2380</v>
      </c>
      <c r="Z29" s="10">
        <v>250</v>
      </c>
      <c r="AA29" s="9">
        <v>2790</v>
      </c>
      <c r="AB29" s="10">
        <v>260</v>
      </c>
      <c r="AC29" s="9">
        <v>3240</v>
      </c>
      <c r="AD29" s="10">
        <v>280</v>
      </c>
      <c r="AE29" s="9">
        <v>3720</v>
      </c>
      <c r="AF29" s="10">
        <v>300</v>
      </c>
      <c r="AG29" s="9">
        <v>999999</v>
      </c>
      <c r="AH29" s="10">
        <v>300</v>
      </c>
    </row>
    <row r="30" spans="2:34" x14ac:dyDescent="0.25">
      <c r="B30" s="8">
        <v>6.8</v>
      </c>
      <c r="C30" s="9">
        <v>0</v>
      </c>
      <c r="D30" s="10">
        <v>140</v>
      </c>
      <c r="E30" s="9">
        <v>76</v>
      </c>
      <c r="F30" s="10">
        <v>140</v>
      </c>
      <c r="G30" s="9">
        <v>146</v>
      </c>
      <c r="H30" s="10">
        <v>150</v>
      </c>
      <c r="I30" s="9">
        <v>248</v>
      </c>
      <c r="J30" s="10">
        <v>160</v>
      </c>
      <c r="K30" s="9">
        <v>386</v>
      </c>
      <c r="L30" s="10">
        <v>170</v>
      </c>
      <c r="M30" s="9">
        <v>553</v>
      </c>
      <c r="N30" s="10">
        <v>180</v>
      </c>
      <c r="O30" s="9">
        <v>761</v>
      </c>
      <c r="P30" s="10">
        <v>190</v>
      </c>
      <c r="Q30" s="9">
        <v>990</v>
      </c>
      <c r="R30" s="10">
        <v>200</v>
      </c>
      <c r="S30" s="9">
        <v>1260</v>
      </c>
      <c r="T30" s="10">
        <v>220</v>
      </c>
      <c r="U30" s="9">
        <v>1560</v>
      </c>
      <c r="V30" s="10">
        <v>230</v>
      </c>
      <c r="W30" s="9">
        <v>1910</v>
      </c>
      <c r="X30" s="10">
        <v>240</v>
      </c>
      <c r="Y30" s="9">
        <v>2280</v>
      </c>
      <c r="Z30" s="10">
        <v>250</v>
      </c>
      <c r="AA30" s="9">
        <v>2690</v>
      </c>
      <c r="AB30" s="10">
        <v>270</v>
      </c>
      <c r="AC30" s="9">
        <v>3120</v>
      </c>
      <c r="AD30" s="10">
        <v>280</v>
      </c>
      <c r="AE30" s="9">
        <v>3600</v>
      </c>
      <c r="AF30" s="10">
        <v>310</v>
      </c>
      <c r="AG30" s="9">
        <v>999999</v>
      </c>
      <c r="AH30" s="10">
        <v>310</v>
      </c>
    </row>
    <row r="31" spans="2:34" x14ac:dyDescent="0.25">
      <c r="B31" s="14">
        <v>7</v>
      </c>
      <c r="C31" s="11">
        <v>0</v>
      </c>
      <c r="D31" s="12">
        <v>140</v>
      </c>
      <c r="E31" s="11">
        <v>70</v>
      </c>
      <c r="F31" s="12">
        <v>140</v>
      </c>
      <c r="G31" s="11">
        <v>135</v>
      </c>
      <c r="H31" s="12">
        <v>150</v>
      </c>
      <c r="I31" s="11">
        <v>231</v>
      </c>
      <c r="J31" s="12">
        <v>160</v>
      </c>
      <c r="K31" s="11">
        <v>360</v>
      </c>
      <c r="L31" s="12">
        <v>170</v>
      </c>
      <c r="M31" s="11">
        <v>518</v>
      </c>
      <c r="N31" s="12">
        <v>180</v>
      </c>
      <c r="O31" s="11">
        <v>716</v>
      </c>
      <c r="P31" s="12">
        <v>190</v>
      </c>
      <c r="Q31" s="11">
        <v>933</v>
      </c>
      <c r="R31" s="12">
        <v>200</v>
      </c>
      <c r="S31" s="11">
        <v>1190</v>
      </c>
      <c r="T31" s="12">
        <v>220</v>
      </c>
      <c r="U31" s="11">
        <v>1480</v>
      </c>
      <c r="V31" s="12">
        <v>240</v>
      </c>
      <c r="W31" s="11">
        <v>1820</v>
      </c>
      <c r="X31" s="12">
        <v>240</v>
      </c>
      <c r="Y31" s="11">
        <v>2180</v>
      </c>
      <c r="Z31" s="12">
        <v>260</v>
      </c>
      <c r="AA31" s="11">
        <v>2580</v>
      </c>
      <c r="AB31" s="12">
        <v>270</v>
      </c>
      <c r="AC31" s="11">
        <v>3010</v>
      </c>
      <c r="AD31" s="12">
        <v>290</v>
      </c>
      <c r="AE31" s="11">
        <v>3480</v>
      </c>
      <c r="AF31" s="13">
        <v>31</v>
      </c>
      <c r="AG31" s="9">
        <v>999999</v>
      </c>
      <c r="AH31" s="13">
        <v>31</v>
      </c>
    </row>
    <row r="32" spans="2:34" x14ac:dyDescent="0.25">
      <c r="B32" s="8">
        <v>7.2</v>
      </c>
      <c r="C32" s="9">
        <v>0</v>
      </c>
      <c r="D32" s="10">
        <v>150</v>
      </c>
      <c r="E32" s="9">
        <v>64</v>
      </c>
      <c r="F32" s="10">
        <v>150</v>
      </c>
      <c r="G32" s="9">
        <v>125</v>
      </c>
      <c r="H32" s="10">
        <v>150</v>
      </c>
      <c r="I32" s="9">
        <v>214</v>
      </c>
      <c r="J32" s="10">
        <v>160</v>
      </c>
      <c r="K32" s="9">
        <v>336</v>
      </c>
      <c r="L32" s="10">
        <v>170</v>
      </c>
      <c r="M32" s="9">
        <v>485</v>
      </c>
      <c r="N32" s="10">
        <v>180</v>
      </c>
      <c r="O32" s="9">
        <v>672</v>
      </c>
      <c r="P32" s="10">
        <v>190</v>
      </c>
      <c r="Q32" s="9">
        <v>878</v>
      </c>
      <c r="R32" s="10">
        <v>210</v>
      </c>
      <c r="S32" s="9">
        <v>1120</v>
      </c>
      <c r="T32" s="10">
        <v>230</v>
      </c>
      <c r="U32" s="9">
        <v>1400</v>
      </c>
      <c r="V32" s="10">
        <v>240</v>
      </c>
      <c r="W32" s="9">
        <v>1720</v>
      </c>
      <c r="X32" s="10">
        <v>250</v>
      </c>
      <c r="Y32" s="9">
        <v>2070</v>
      </c>
      <c r="Z32" s="10">
        <v>260</v>
      </c>
      <c r="AA32" s="9">
        <v>2470</v>
      </c>
      <c r="AB32" s="10">
        <v>280</v>
      </c>
      <c r="AC32" s="9">
        <v>2900</v>
      </c>
      <c r="AD32" s="10">
        <v>300</v>
      </c>
      <c r="AE32" s="9">
        <v>3370</v>
      </c>
      <c r="AF32" s="10">
        <v>320</v>
      </c>
      <c r="AG32" s="9">
        <v>999999</v>
      </c>
      <c r="AH32" s="10">
        <v>320</v>
      </c>
    </row>
    <row r="33" spans="2:34" x14ac:dyDescent="0.25">
      <c r="B33" s="8">
        <v>7.4</v>
      </c>
      <c r="C33" s="9">
        <v>0</v>
      </c>
      <c r="D33" s="10">
        <v>150</v>
      </c>
      <c r="E33" s="9">
        <v>59</v>
      </c>
      <c r="F33" s="10">
        <v>150</v>
      </c>
      <c r="G33" s="9">
        <v>115</v>
      </c>
      <c r="H33" s="10">
        <v>160</v>
      </c>
      <c r="I33" s="9">
        <v>198</v>
      </c>
      <c r="J33" s="10">
        <v>170</v>
      </c>
      <c r="K33" s="9">
        <v>312</v>
      </c>
      <c r="L33" s="10">
        <v>180</v>
      </c>
      <c r="M33" s="9">
        <v>451</v>
      </c>
      <c r="N33" s="10">
        <v>190</v>
      </c>
      <c r="O33" s="9">
        <v>628</v>
      </c>
      <c r="P33" s="10">
        <v>200</v>
      </c>
      <c r="Q33" s="9">
        <v>822</v>
      </c>
      <c r="R33" s="10">
        <v>210</v>
      </c>
      <c r="S33" s="9">
        <v>1060</v>
      </c>
      <c r="T33" s="10">
        <v>230</v>
      </c>
      <c r="U33" s="9">
        <v>1320</v>
      </c>
      <c r="V33" s="10">
        <v>250</v>
      </c>
      <c r="W33" s="9">
        <v>1630</v>
      </c>
      <c r="X33" s="10">
        <v>260</v>
      </c>
      <c r="Y33" s="9">
        <v>1970</v>
      </c>
      <c r="Z33" s="10">
        <v>270</v>
      </c>
      <c r="AA33" s="9">
        <v>2350</v>
      </c>
      <c r="AB33" s="10">
        <v>290</v>
      </c>
      <c r="AC33" s="9">
        <v>2780</v>
      </c>
      <c r="AD33" s="10">
        <v>300</v>
      </c>
      <c r="AE33" s="9">
        <v>3250</v>
      </c>
      <c r="AF33" s="10">
        <v>330</v>
      </c>
      <c r="AG33" s="9">
        <v>999999</v>
      </c>
      <c r="AH33" s="10">
        <v>330</v>
      </c>
    </row>
    <row r="34" spans="2:34" x14ac:dyDescent="0.25">
      <c r="B34" s="14">
        <v>7.6</v>
      </c>
      <c r="C34" s="11">
        <v>0</v>
      </c>
      <c r="D34" s="12">
        <v>150</v>
      </c>
      <c r="E34" s="11">
        <v>54</v>
      </c>
      <c r="F34" s="12">
        <v>150</v>
      </c>
      <c r="G34" s="11">
        <v>105</v>
      </c>
      <c r="H34" s="12">
        <v>160</v>
      </c>
      <c r="I34" s="11">
        <v>182</v>
      </c>
      <c r="J34" s="12">
        <v>170</v>
      </c>
      <c r="K34" s="11">
        <v>287</v>
      </c>
      <c r="L34" s="12">
        <v>180</v>
      </c>
      <c r="M34" s="11">
        <v>417</v>
      </c>
      <c r="N34" s="12">
        <v>190</v>
      </c>
      <c r="O34" s="11">
        <v>583</v>
      </c>
      <c r="P34" s="12">
        <v>200</v>
      </c>
      <c r="Q34" s="11">
        <v>765</v>
      </c>
      <c r="R34" s="12">
        <v>220</v>
      </c>
      <c r="S34" s="11">
        <v>980</v>
      </c>
      <c r="T34" s="12">
        <v>240</v>
      </c>
      <c r="U34" s="11">
        <v>1230</v>
      </c>
      <c r="V34" s="12">
        <v>250</v>
      </c>
      <c r="W34" s="11">
        <v>1530</v>
      </c>
      <c r="X34" s="12">
        <v>260</v>
      </c>
      <c r="Y34" s="11">
        <v>1850</v>
      </c>
      <c r="Z34" s="12">
        <v>270</v>
      </c>
      <c r="AA34" s="11">
        <v>2230</v>
      </c>
      <c r="AB34" s="12">
        <v>290</v>
      </c>
      <c r="AC34" s="11">
        <v>2650</v>
      </c>
      <c r="AD34" s="12">
        <v>310</v>
      </c>
      <c r="AE34" s="11">
        <v>3120</v>
      </c>
      <c r="AF34" s="13">
        <v>330</v>
      </c>
      <c r="AG34" s="9">
        <v>999999</v>
      </c>
      <c r="AH34" s="13">
        <v>330</v>
      </c>
    </row>
    <row r="35" spans="2:34" x14ac:dyDescent="0.25">
      <c r="B35" s="8">
        <v>7.8</v>
      </c>
      <c r="C35" s="9">
        <v>0</v>
      </c>
      <c r="D35" s="10">
        <v>160</v>
      </c>
      <c r="E35" s="9">
        <v>48</v>
      </c>
      <c r="F35" s="10">
        <v>160</v>
      </c>
      <c r="G35" s="9">
        <v>94</v>
      </c>
      <c r="H35" s="10">
        <v>160</v>
      </c>
      <c r="I35" s="9">
        <v>164</v>
      </c>
      <c r="J35" s="10">
        <v>170</v>
      </c>
      <c r="K35" s="9">
        <v>261</v>
      </c>
      <c r="L35" s="10">
        <v>180</v>
      </c>
      <c r="M35" s="9">
        <v>380</v>
      </c>
      <c r="N35" s="10">
        <v>190</v>
      </c>
      <c r="O35" s="9">
        <v>533</v>
      </c>
      <c r="P35" s="10">
        <v>210</v>
      </c>
      <c r="Q35" s="9">
        <v>701</v>
      </c>
      <c r="R35" s="10">
        <v>220</v>
      </c>
      <c r="S35" s="9">
        <v>901</v>
      </c>
      <c r="T35" s="10">
        <v>240</v>
      </c>
      <c r="U35" s="9">
        <v>1140</v>
      </c>
      <c r="V35" s="10">
        <v>260</v>
      </c>
      <c r="W35" s="9">
        <v>1410</v>
      </c>
      <c r="X35" s="10">
        <v>270</v>
      </c>
      <c r="Y35" s="9">
        <v>1720</v>
      </c>
      <c r="Z35" s="10">
        <v>280</v>
      </c>
      <c r="AA35" s="9">
        <v>2090</v>
      </c>
      <c r="AB35" s="10">
        <v>300</v>
      </c>
      <c r="AC35" s="9">
        <v>2500</v>
      </c>
      <c r="AD35" s="10">
        <v>310</v>
      </c>
      <c r="AE35" s="9">
        <v>2970</v>
      </c>
      <c r="AF35" s="10">
        <v>340</v>
      </c>
      <c r="AG35" s="9">
        <v>999999</v>
      </c>
      <c r="AH35" s="10">
        <v>340</v>
      </c>
    </row>
    <row r="36" spans="2:34" x14ac:dyDescent="0.25">
      <c r="B36" s="8">
        <v>8</v>
      </c>
      <c r="C36" s="9">
        <v>0</v>
      </c>
      <c r="D36" s="10">
        <v>160</v>
      </c>
      <c r="E36" s="9">
        <v>38</v>
      </c>
      <c r="F36" s="10">
        <v>160</v>
      </c>
      <c r="G36" s="9">
        <v>76</v>
      </c>
      <c r="H36" s="10">
        <v>170</v>
      </c>
      <c r="I36" s="9">
        <v>134</v>
      </c>
      <c r="J36" s="10">
        <v>180</v>
      </c>
      <c r="K36" s="9">
        <v>214</v>
      </c>
      <c r="L36" s="10">
        <v>190</v>
      </c>
      <c r="M36" s="9">
        <v>314</v>
      </c>
      <c r="N36" s="10">
        <v>200</v>
      </c>
      <c r="O36" s="9">
        <v>444</v>
      </c>
      <c r="P36" s="10">
        <v>210</v>
      </c>
      <c r="Q36" s="9">
        <v>587</v>
      </c>
      <c r="R36" s="10">
        <v>230</v>
      </c>
      <c r="S36" s="9">
        <v>758</v>
      </c>
      <c r="T36" s="10">
        <v>240</v>
      </c>
      <c r="U36" s="9">
        <v>960</v>
      </c>
      <c r="V36" s="10">
        <v>260</v>
      </c>
      <c r="W36" s="9">
        <v>1200</v>
      </c>
      <c r="X36" s="10">
        <v>270</v>
      </c>
      <c r="Y36" s="9">
        <v>1480</v>
      </c>
      <c r="Z36" s="10">
        <v>280</v>
      </c>
      <c r="AA36" s="9">
        <v>1810</v>
      </c>
      <c r="AB36" s="10">
        <v>300</v>
      </c>
      <c r="AC36" s="9">
        <v>2210</v>
      </c>
      <c r="AD36" s="10">
        <v>320</v>
      </c>
      <c r="AE36" s="9">
        <v>2670</v>
      </c>
      <c r="AF36" s="10">
        <v>350</v>
      </c>
      <c r="AG36" s="9">
        <v>999999</v>
      </c>
      <c r="AH36" s="10">
        <v>350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6608-3DD2-47F8-94A2-2D7C3373C5A8}">
  <sheetPr codeName="Sheet3"/>
  <dimension ref="A5:AH40"/>
  <sheetViews>
    <sheetView topLeftCell="A10" workbookViewId="0">
      <selection activeCell="F16" sqref="F16"/>
    </sheetView>
  </sheetViews>
  <sheetFormatPr defaultRowHeight="15" x14ac:dyDescent="0.25"/>
  <sheetData>
    <row r="5" spans="1:34" x14ac:dyDescent="0.25">
      <c r="A5" t="b">
        <f>AND(B5,NOT(B6))</f>
        <v>0</v>
      </c>
      <c r="B5" t="b">
        <f>0&lt;=Inputs!B$1</f>
        <v>1</v>
      </c>
      <c r="C5" t="b">
        <f>Table!C5&lt;=Inputs!$B$6</f>
        <v>1</v>
      </c>
      <c r="D5">
        <f>IF(AND($A5,C5,NOT(E5)),Table!D5,0)</f>
        <v>0</v>
      </c>
      <c r="E5" t="b">
        <f>Table!E5&lt;=Inputs!$B$6</f>
        <v>1</v>
      </c>
      <c r="F5">
        <f>IF(AND($A5,E5,NOT(G5)),Table!F5,0)</f>
        <v>0</v>
      </c>
      <c r="G5" t="b">
        <f>Table!G5&lt;=Inputs!$B$6</f>
        <v>0</v>
      </c>
      <c r="H5">
        <f>IF(AND($A5,G5,NOT(I5)),Table!H5,0)</f>
        <v>0</v>
      </c>
      <c r="I5" t="b">
        <f>Table!I5&lt;=Inputs!$B$6</f>
        <v>0</v>
      </c>
      <c r="J5">
        <f>IF(AND($A5,I5,NOT(K5)),Table!J5,0)</f>
        <v>0</v>
      </c>
      <c r="K5" t="b">
        <f>Table!K5&lt;=Inputs!$B$6</f>
        <v>0</v>
      </c>
      <c r="L5">
        <f>IF(AND($A5,K5,NOT(M5)),Table!L5,0)</f>
        <v>0</v>
      </c>
      <c r="M5" t="b">
        <f>Table!M5&lt;=Inputs!$B$6</f>
        <v>0</v>
      </c>
      <c r="N5">
        <f>IF(AND($A5,M5,NOT(O5)),Table!N5,0)</f>
        <v>0</v>
      </c>
      <c r="O5" t="b">
        <f>Table!O5&lt;=Inputs!$B$6</f>
        <v>0</v>
      </c>
      <c r="P5">
        <f>IF(AND($A5,O5,NOT(Q5)),Table!P5,0)</f>
        <v>0</v>
      </c>
      <c r="Q5" t="b">
        <f>Table!Q5&lt;=Inputs!$B$6</f>
        <v>0</v>
      </c>
      <c r="R5">
        <f>IF(AND($A5,Q5,NOT(S5)),Table!R5,0)</f>
        <v>0</v>
      </c>
      <c r="S5" t="b">
        <f>Table!S5&lt;=Inputs!$B$6</f>
        <v>0</v>
      </c>
      <c r="T5">
        <f>IF(AND($A5,S5,NOT(U5)),Table!T5,0)</f>
        <v>0</v>
      </c>
      <c r="U5" t="b">
        <f>Table!U5&lt;=Inputs!$B$6</f>
        <v>0</v>
      </c>
      <c r="V5">
        <f>IF(AND($A5,U5,NOT(W5)),Table!V5,0)</f>
        <v>0</v>
      </c>
      <c r="W5" t="b">
        <f>Table!W5&lt;=Inputs!$B$6</f>
        <v>0</v>
      </c>
      <c r="X5">
        <f>IF(AND($A5,W5,NOT(Y5)),Table!X5,0)</f>
        <v>0</v>
      </c>
      <c r="Y5" t="b">
        <f>Table!Y5&lt;=Inputs!$B$6</f>
        <v>0</v>
      </c>
      <c r="Z5">
        <f>IF(AND($A5,Y5,NOT(AA5)),Table!Z5,0)</f>
        <v>0</v>
      </c>
      <c r="AA5" t="b">
        <f>Table!AA5&lt;=Inputs!$B$6</f>
        <v>0</v>
      </c>
      <c r="AB5">
        <f>IF(AND($A5,AA5,NOT(AC5)),Table!AB5,0)</f>
        <v>0</v>
      </c>
      <c r="AC5" t="b">
        <f>Table!AC5&lt;=Inputs!$B$6</f>
        <v>0</v>
      </c>
      <c r="AD5">
        <f>IF(AND($A5,AC5,NOT(AE5)),Table!AD5,0)</f>
        <v>0</v>
      </c>
      <c r="AE5" t="b">
        <f>Table!AE5&lt;=Inputs!$B$6</f>
        <v>0</v>
      </c>
      <c r="AF5">
        <f>IF(AND($A5,AE5,NOT(AG5)),Table!AF5,0)</f>
        <v>0</v>
      </c>
      <c r="AG5" t="b">
        <f>Table!AG5&lt;=Inputs!$B$6</f>
        <v>0</v>
      </c>
      <c r="AH5">
        <f>IF(AND($A5,AG5,NOT(AI5)),Table!AH5,0)</f>
        <v>0</v>
      </c>
    </row>
    <row r="6" spans="1:34" x14ac:dyDescent="0.25">
      <c r="A6" t="b">
        <f>AND(B6,NOT(B7))</f>
        <v>0</v>
      </c>
      <c r="B6" t="b">
        <f>2&lt;=Inputs!B$1</f>
        <v>1</v>
      </c>
      <c r="C6" t="b">
        <f>Table!C6&lt;=Inputs!$B$6</f>
        <v>1</v>
      </c>
      <c r="D6">
        <f>IF(AND($A6,C6,NOT(E6)),Table!D6,0)</f>
        <v>0</v>
      </c>
      <c r="E6" t="b">
        <f>Table!E6&lt;=Inputs!$B$6</f>
        <v>1</v>
      </c>
      <c r="F6">
        <f>IF(AND($A6,E6,NOT(G6)),Table!F6,0)</f>
        <v>0</v>
      </c>
      <c r="G6" t="b">
        <f>Table!G6&lt;=Inputs!$B$6</f>
        <v>0</v>
      </c>
      <c r="H6">
        <f>IF(AND($A6,G6,NOT(I6)),Table!H6,0)</f>
        <v>0</v>
      </c>
      <c r="I6" t="b">
        <f>Table!I6&lt;=Inputs!$B$6</f>
        <v>0</v>
      </c>
      <c r="J6">
        <f>IF(AND($A6,I6,NOT(K6)),Table!J6,0)</f>
        <v>0</v>
      </c>
      <c r="K6" t="b">
        <f>Table!K6&lt;=Inputs!$B$6</f>
        <v>0</v>
      </c>
      <c r="L6">
        <f>IF(AND($A6,K6,NOT(M6)),Table!L6,0)</f>
        <v>0</v>
      </c>
      <c r="M6" t="b">
        <f>Table!M6&lt;=Inputs!$B$6</f>
        <v>0</v>
      </c>
      <c r="N6">
        <f>IF(AND($A6,M6,NOT(O6)),Table!N6,0)</f>
        <v>0</v>
      </c>
      <c r="O6" t="b">
        <f>Table!O6&lt;=Inputs!$B$6</f>
        <v>0</v>
      </c>
      <c r="P6">
        <f>IF(AND($A6,O6,NOT(Q6)),Table!P6,0)</f>
        <v>0</v>
      </c>
      <c r="Q6" t="b">
        <f>Table!Q6&lt;=Inputs!$B$6</f>
        <v>0</v>
      </c>
      <c r="R6">
        <f>IF(AND($A6,Q6,NOT(S6)),Table!R6,0)</f>
        <v>0</v>
      </c>
      <c r="S6" t="b">
        <f>Table!S6&lt;=Inputs!$B$6</f>
        <v>0</v>
      </c>
      <c r="T6">
        <f>IF(AND($A6,S6,NOT(U6)),Table!T6,0)</f>
        <v>0</v>
      </c>
      <c r="U6" t="b">
        <f>Table!U6&lt;=Inputs!$B$6</f>
        <v>0</v>
      </c>
      <c r="V6">
        <f>IF(AND($A6,U6,NOT(W6)),Table!V6,0)</f>
        <v>0</v>
      </c>
      <c r="W6" t="b">
        <f>Table!W6&lt;=Inputs!$B$6</f>
        <v>0</v>
      </c>
      <c r="X6">
        <f>IF(AND($A6,W6,NOT(Y6)),Table!X6,0)</f>
        <v>0</v>
      </c>
      <c r="Y6" t="b">
        <f>Table!Y6&lt;=Inputs!$B$6</f>
        <v>0</v>
      </c>
      <c r="Z6">
        <f>IF(AND($A6,Y6,NOT(AA6)),Table!Z6,0)</f>
        <v>0</v>
      </c>
      <c r="AA6" t="b">
        <f>Table!AA6&lt;=Inputs!$B$6</f>
        <v>0</v>
      </c>
      <c r="AB6">
        <f>IF(AND($A6,AA6,NOT(AC6)),Table!AB6,0)</f>
        <v>0</v>
      </c>
      <c r="AC6" t="b">
        <f>Table!AC6&lt;=Inputs!$B$6</f>
        <v>0</v>
      </c>
      <c r="AD6">
        <f>IF(AND($A6,AC6,NOT(AE6)),Table!AD6,0)</f>
        <v>0</v>
      </c>
      <c r="AE6" t="b">
        <f>Table!AE6&lt;=Inputs!$B$6</f>
        <v>0</v>
      </c>
      <c r="AF6">
        <f>IF(AND($A6,AE6,NOT(AG6)),Table!AF6,0)</f>
        <v>0</v>
      </c>
      <c r="AG6" t="b">
        <f>Table!AG6&lt;=Inputs!$B$6</f>
        <v>0</v>
      </c>
      <c r="AH6">
        <f>IF(AND($A6,AG6,NOT(AI6)),Table!AH6,0)</f>
        <v>0</v>
      </c>
    </row>
    <row r="7" spans="1:34" x14ac:dyDescent="0.25">
      <c r="A7" t="b">
        <f>AND(B7,NOT(B8))</f>
        <v>0</v>
      </c>
      <c r="B7" t="b">
        <f>Table!B7&lt;=Inputs!B$1</f>
        <v>1</v>
      </c>
      <c r="C7" t="b">
        <f>Table!C7&lt;=Inputs!$B$6</f>
        <v>1</v>
      </c>
      <c r="D7">
        <f>IF(AND($A7,C7,NOT(E7)),Table!D7,0)</f>
        <v>0</v>
      </c>
      <c r="E7" t="b">
        <f>Table!E7&lt;=Inputs!$B$6</f>
        <v>1</v>
      </c>
      <c r="F7">
        <f>IF(AND($A7,E7,NOT(G7)),Table!F7,0)</f>
        <v>0</v>
      </c>
      <c r="G7" t="b">
        <f>Table!G7&lt;=Inputs!$B$6</f>
        <v>0</v>
      </c>
      <c r="H7">
        <f>IF(AND($A7,G7,NOT(I7)),Table!H7,0)</f>
        <v>0</v>
      </c>
      <c r="I7" t="b">
        <f>Table!I7&lt;=Inputs!$B$6</f>
        <v>0</v>
      </c>
      <c r="J7">
        <f>IF(AND($A7,I7,NOT(K7)),Table!J7,0)</f>
        <v>0</v>
      </c>
      <c r="K7" t="b">
        <f>Table!K7&lt;=Inputs!$B$6</f>
        <v>0</v>
      </c>
      <c r="L7">
        <f>IF(AND($A7,K7,NOT(M7)),Table!L7,0)</f>
        <v>0</v>
      </c>
      <c r="M7" t="b">
        <f>Table!M7&lt;=Inputs!$B$6</f>
        <v>0</v>
      </c>
      <c r="N7">
        <f>IF(AND($A7,M7,NOT(O7)),Table!N7,0)</f>
        <v>0</v>
      </c>
      <c r="O7" t="b">
        <f>Table!O7&lt;=Inputs!$B$6</f>
        <v>0</v>
      </c>
      <c r="P7">
        <f>IF(AND($A7,O7,NOT(Q7)),Table!P7,0)</f>
        <v>0</v>
      </c>
      <c r="Q7" t="b">
        <f>Table!Q7&lt;=Inputs!$B$6</f>
        <v>0</v>
      </c>
      <c r="R7">
        <f>IF(AND($A7,Q7,NOT(S7)),Table!R7,0)</f>
        <v>0</v>
      </c>
      <c r="S7" t="b">
        <f>Table!S7&lt;=Inputs!$B$6</f>
        <v>0</v>
      </c>
      <c r="T7">
        <f>IF(AND($A7,S7,NOT(U7)),Table!T7,0)</f>
        <v>0</v>
      </c>
      <c r="U7" t="b">
        <f>Table!U7&lt;=Inputs!$B$6</f>
        <v>0</v>
      </c>
      <c r="V7">
        <f>IF(AND($A7,U7,NOT(W7)),Table!V7,0)</f>
        <v>0</v>
      </c>
      <c r="W7" t="b">
        <f>Table!W7&lt;=Inputs!$B$6</f>
        <v>0</v>
      </c>
      <c r="X7">
        <f>IF(AND($A7,W7,NOT(Y7)),Table!X7,0)</f>
        <v>0</v>
      </c>
      <c r="Y7" t="b">
        <f>Table!Y7&lt;=Inputs!$B$6</f>
        <v>0</v>
      </c>
      <c r="Z7">
        <f>IF(AND($A7,Y7,NOT(AA7)),Table!Z7,0)</f>
        <v>0</v>
      </c>
      <c r="AA7" t="b">
        <f>Table!AA7&lt;=Inputs!$B$6</f>
        <v>0</v>
      </c>
      <c r="AB7">
        <f>IF(AND($A7,AA7,NOT(AC7)),Table!AB7,0)</f>
        <v>0</v>
      </c>
      <c r="AC7" t="b">
        <f>Table!AC7&lt;=Inputs!$B$6</f>
        <v>0</v>
      </c>
      <c r="AD7">
        <f>IF(AND($A7,AC7,NOT(AE7)),Table!AD7,0)</f>
        <v>0</v>
      </c>
      <c r="AE7" t="b">
        <f>Table!AE7&lt;=Inputs!$B$6</f>
        <v>0</v>
      </c>
      <c r="AF7">
        <f>IF(AND($A7,AE7,NOT(AG7)),Table!AF7,0)</f>
        <v>0</v>
      </c>
      <c r="AG7" t="b">
        <f>Table!AG7&lt;=Inputs!$B$6</f>
        <v>0</v>
      </c>
      <c r="AH7">
        <f>IF(AND($A7,AG7,NOT(AI7)),Table!AH7,0)</f>
        <v>0</v>
      </c>
    </row>
    <row r="8" spans="1:34" x14ac:dyDescent="0.25">
      <c r="A8" t="b">
        <f t="shared" ref="A8:A36" si="0">AND(B8,NOT(B9))</f>
        <v>0</v>
      </c>
      <c r="B8" t="b">
        <f>Table!B8&lt;=Inputs!B$1</f>
        <v>1</v>
      </c>
      <c r="C8" t="b">
        <f>Table!C8&lt;=Inputs!$B$6</f>
        <v>1</v>
      </c>
      <c r="D8">
        <f>IF(AND($A8,C8,NOT(E8)),Table!D8,0)</f>
        <v>0</v>
      </c>
      <c r="E8" t="b">
        <f>Table!E8&lt;=Inputs!$B$6</f>
        <v>1</v>
      </c>
      <c r="F8">
        <f>IF(AND($A8,E8,NOT(G8)),Table!F8,0)</f>
        <v>0</v>
      </c>
      <c r="G8" t="b">
        <f>Table!G8&lt;=Inputs!$B$6</f>
        <v>0</v>
      </c>
      <c r="H8">
        <f>IF(AND($A8,G8,NOT(I8)),Table!H8,0)</f>
        <v>0</v>
      </c>
      <c r="I8" t="b">
        <f>Table!I8&lt;=Inputs!$B$6</f>
        <v>0</v>
      </c>
      <c r="J8">
        <f>IF(AND($A8,I8,NOT(K8)),Table!J8,0)</f>
        <v>0</v>
      </c>
      <c r="K8" t="b">
        <f>Table!K8&lt;=Inputs!$B$6</f>
        <v>0</v>
      </c>
      <c r="L8">
        <f>IF(AND($A8,K8,NOT(M8)),Table!L8,0)</f>
        <v>0</v>
      </c>
      <c r="M8" t="b">
        <f>Table!M8&lt;=Inputs!$B$6</f>
        <v>0</v>
      </c>
      <c r="N8">
        <f>IF(AND($A8,M8,NOT(O8)),Table!N8,0)</f>
        <v>0</v>
      </c>
      <c r="O8" t="b">
        <f>Table!O8&lt;=Inputs!$B$6</f>
        <v>0</v>
      </c>
      <c r="P8">
        <f>IF(AND($A8,O8,NOT(Q8)),Table!P8,0)</f>
        <v>0</v>
      </c>
      <c r="Q8" t="b">
        <f>Table!Q8&lt;=Inputs!$B$6</f>
        <v>0</v>
      </c>
      <c r="R8">
        <f>IF(AND($A8,Q8,NOT(S8)),Table!R8,0)</f>
        <v>0</v>
      </c>
      <c r="S8" t="b">
        <f>Table!S8&lt;=Inputs!$B$6</f>
        <v>0</v>
      </c>
      <c r="T8">
        <f>IF(AND($A8,S8,NOT(U8)),Table!T8,0)</f>
        <v>0</v>
      </c>
      <c r="U8" t="b">
        <f>Table!U8&lt;=Inputs!$B$6</f>
        <v>0</v>
      </c>
      <c r="V8">
        <f>IF(AND($A8,U8,NOT(W8)),Table!V8,0)</f>
        <v>0</v>
      </c>
      <c r="W8" t="b">
        <f>Table!W8&lt;=Inputs!$B$6</f>
        <v>0</v>
      </c>
      <c r="X8">
        <f>IF(AND($A8,W8,NOT(Y8)),Table!X8,0)</f>
        <v>0</v>
      </c>
      <c r="Y8" t="b">
        <f>Table!Y8&lt;=Inputs!$B$6</f>
        <v>0</v>
      </c>
      <c r="Z8">
        <f>IF(AND($A8,Y8,NOT(AA8)),Table!Z8,0)</f>
        <v>0</v>
      </c>
      <c r="AA8" t="b">
        <f>Table!AA8&lt;=Inputs!$B$6</f>
        <v>0</v>
      </c>
      <c r="AB8">
        <f>IF(AND($A8,AA8,NOT(AC8)),Table!AB8,0)</f>
        <v>0</v>
      </c>
      <c r="AC8" t="b">
        <f>Table!AC8&lt;=Inputs!$B$6</f>
        <v>0</v>
      </c>
      <c r="AD8">
        <f>IF(AND($A8,AC8,NOT(AE8)),Table!AD8,0)</f>
        <v>0</v>
      </c>
      <c r="AE8" t="b">
        <f>Table!AE8&lt;=Inputs!$B$6</f>
        <v>0</v>
      </c>
      <c r="AF8">
        <f>IF(AND($A8,AE8,NOT(AG8)),Table!AF8,0)</f>
        <v>0</v>
      </c>
      <c r="AG8" t="b">
        <f>Table!AG8&lt;=Inputs!$B$6</f>
        <v>0</v>
      </c>
      <c r="AH8">
        <f>IF(AND($A8,AG8,NOT(AI8)),Table!AH8,0)</f>
        <v>0</v>
      </c>
    </row>
    <row r="9" spans="1:34" x14ac:dyDescent="0.25">
      <c r="A9" t="b">
        <f t="shared" si="0"/>
        <v>0</v>
      </c>
      <c r="B9" t="b">
        <f>Table!B9&lt;=Inputs!B$1</f>
        <v>1</v>
      </c>
      <c r="C9" t="b">
        <f>Table!C9&lt;=Inputs!$B$6</f>
        <v>1</v>
      </c>
      <c r="D9">
        <f>IF(AND($A9,C9,NOT(E9)),Table!D9,0)</f>
        <v>0</v>
      </c>
      <c r="E9" t="b">
        <f>Table!E9&lt;=Inputs!$B$6</f>
        <v>1</v>
      </c>
      <c r="F9">
        <f>IF(AND($A9,E9,NOT(G9)),Table!F9,0)</f>
        <v>0</v>
      </c>
      <c r="G9" t="b">
        <f>Table!G9&lt;=Inputs!$B$6</f>
        <v>1</v>
      </c>
      <c r="H9">
        <f>IF(AND($A9,G9,NOT(I9)),Table!H9,0)</f>
        <v>0</v>
      </c>
      <c r="I9" t="b">
        <f>Table!I9&lt;=Inputs!$B$6</f>
        <v>0</v>
      </c>
      <c r="J9">
        <f>IF(AND($A9,I9,NOT(K9)),Table!J9,0)</f>
        <v>0</v>
      </c>
      <c r="K9" t="b">
        <f>Table!K9&lt;=Inputs!$B$6</f>
        <v>0</v>
      </c>
      <c r="L9">
        <f>IF(AND($A9,K9,NOT(M9)),Table!L9,0)</f>
        <v>0</v>
      </c>
      <c r="M9" t="b">
        <f>Table!M9&lt;=Inputs!$B$6</f>
        <v>0</v>
      </c>
      <c r="N9">
        <f>IF(AND($A9,M9,NOT(O9)),Table!N9,0)</f>
        <v>0</v>
      </c>
      <c r="O9" t="b">
        <f>Table!O9&lt;=Inputs!$B$6</f>
        <v>0</v>
      </c>
      <c r="P9">
        <f>IF(AND($A9,O9,NOT(Q9)),Table!P9,0)</f>
        <v>0</v>
      </c>
      <c r="Q9" t="b">
        <f>Table!Q9&lt;=Inputs!$B$6</f>
        <v>0</v>
      </c>
      <c r="R9">
        <f>IF(AND($A9,Q9,NOT(S9)),Table!R9,0)</f>
        <v>0</v>
      </c>
      <c r="S9" t="b">
        <f>Table!S9&lt;=Inputs!$B$6</f>
        <v>0</v>
      </c>
      <c r="T9">
        <f>IF(AND($A9,S9,NOT(U9)),Table!T9,0)</f>
        <v>0</v>
      </c>
      <c r="U9" t="b">
        <f>Table!U9&lt;=Inputs!$B$6</f>
        <v>0</v>
      </c>
      <c r="V9">
        <f>IF(AND($A9,U9,NOT(W9)),Table!V9,0)</f>
        <v>0</v>
      </c>
      <c r="W9" t="b">
        <f>Table!W9&lt;=Inputs!$B$6</f>
        <v>0</v>
      </c>
      <c r="X9">
        <f>IF(AND($A9,W9,NOT(Y9)),Table!X9,0)</f>
        <v>0</v>
      </c>
      <c r="Y9" t="b">
        <f>Table!Y9&lt;=Inputs!$B$6</f>
        <v>0</v>
      </c>
      <c r="Z9">
        <f>IF(AND($A9,Y9,NOT(AA9)),Table!Z9,0)</f>
        <v>0</v>
      </c>
      <c r="AA9" t="b">
        <f>Table!AA9&lt;=Inputs!$B$6</f>
        <v>0</v>
      </c>
      <c r="AB9">
        <f>IF(AND($A9,AA9,NOT(AC9)),Table!AB9,0)</f>
        <v>0</v>
      </c>
      <c r="AC9" t="b">
        <f>Table!AC9&lt;=Inputs!$B$6</f>
        <v>0</v>
      </c>
      <c r="AD9">
        <f>IF(AND($A9,AC9,NOT(AE9)),Table!AD9,0)</f>
        <v>0</v>
      </c>
      <c r="AE9" t="b">
        <f>Table!AE9&lt;=Inputs!$B$6</f>
        <v>0</v>
      </c>
      <c r="AF9">
        <f>IF(AND($A9,AE9,NOT(AG9)),Table!AF9,0)</f>
        <v>0</v>
      </c>
      <c r="AG9" t="b">
        <f>Table!AG9&lt;=Inputs!$B$6</f>
        <v>0</v>
      </c>
      <c r="AH9">
        <f>IF(AND($A9,AG9,NOT(AI9)),Table!AH9,0)</f>
        <v>0</v>
      </c>
    </row>
    <row r="10" spans="1:34" x14ac:dyDescent="0.25">
      <c r="A10" t="b">
        <f t="shared" si="0"/>
        <v>0</v>
      </c>
      <c r="B10" t="b">
        <f>Table!B10&lt;=Inputs!B$1</f>
        <v>1</v>
      </c>
      <c r="C10" t="b">
        <f>Table!C10&lt;=Inputs!$B$6</f>
        <v>1</v>
      </c>
      <c r="D10">
        <f>IF(AND($A10,C10,NOT(E10)),Table!D10,0)</f>
        <v>0</v>
      </c>
      <c r="E10" t="b">
        <f>Table!E10&lt;=Inputs!$B$6</f>
        <v>1</v>
      </c>
      <c r="F10">
        <f>IF(AND($A10,E10,NOT(G10)),Table!F10,0)</f>
        <v>0</v>
      </c>
      <c r="G10" t="b">
        <f>Table!G10&lt;=Inputs!$B$6</f>
        <v>1</v>
      </c>
      <c r="H10">
        <f>IF(AND($A10,G10,NOT(I10)),Table!H10,0)</f>
        <v>0</v>
      </c>
      <c r="I10" t="b">
        <f>Table!I10&lt;=Inputs!$B$6</f>
        <v>0</v>
      </c>
      <c r="J10">
        <f>IF(AND($A10,I10,NOT(K10)),Table!J10,0)</f>
        <v>0</v>
      </c>
      <c r="K10" t="b">
        <f>Table!K10&lt;=Inputs!$B$6</f>
        <v>0</v>
      </c>
      <c r="L10">
        <f>IF(AND($A10,K10,NOT(M10)),Table!L10,0)</f>
        <v>0</v>
      </c>
      <c r="M10" t="b">
        <f>Table!M10&lt;=Inputs!$B$6</f>
        <v>0</v>
      </c>
      <c r="N10">
        <f>IF(AND($A10,M10,NOT(O10)),Table!N10,0)</f>
        <v>0</v>
      </c>
      <c r="O10" t="b">
        <f>Table!O10&lt;=Inputs!$B$6</f>
        <v>0</v>
      </c>
      <c r="P10">
        <f>IF(AND($A10,O10,NOT(Q10)),Table!P10,0)</f>
        <v>0</v>
      </c>
      <c r="Q10" t="b">
        <f>Table!Q10&lt;=Inputs!$B$6</f>
        <v>0</v>
      </c>
      <c r="R10">
        <f>IF(AND($A10,Q10,NOT(S10)),Table!R10,0)</f>
        <v>0</v>
      </c>
      <c r="S10" t="b">
        <f>Table!S10&lt;=Inputs!$B$6</f>
        <v>0</v>
      </c>
      <c r="T10">
        <f>IF(AND($A10,S10,NOT(U10)),Table!T10,0)</f>
        <v>0</v>
      </c>
      <c r="U10" t="b">
        <f>Table!U10&lt;=Inputs!$B$6</f>
        <v>0</v>
      </c>
      <c r="V10">
        <f>IF(AND($A10,U10,NOT(W10)),Table!V10,0)</f>
        <v>0</v>
      </c>
      <c r="W10" t="b">
        <f>Table!W10&lt;=Inputs!$B$6</f>
        <v>0</v>
      </c>
      <c r="X10">
        <f>IF(AND($A10,W10,NOT(Y10)),Table!X10,0)</f>
        <v>0</v>
      </c>
      <c r="Y10" t="b">
        <f>Table!Y10&lt;=Inputs!$B$6</f>
        <v>0</v>
      </c>
      <c r="Z10">
        <f>IF(AND($A10,Y10,NOT(AA10)),Table!Z10,0)</f>
        <v>0</v>
      </c>
      <c r="AA10" t="b">
        <f>Table!AA10&lt;=Inputs!$B$6</f>
        <v>0</v>
      </c>
      <c r="AB10">
        <f>IF(AND($A10,AA10,NOT(AC10)),Table!AB10,0)</f>
        <v>0</v>
      </c>
      <c r="AC10" t="b">
        <f>Table!AC10&lt;=Inputs!$B$6</f>
        <v>0</v>
      </c>
      <c r="AD10">
        <f>IF(AND($A10,AC10,NOT(AE10)),Table!AD10,0)</f>
        <v>0</v>
      </c>
      <c r="AE10" t="b">
        <f>Table!AE10&lt;=Inputs!$B$6</f>
        <v>0</v>
      </c>
      <c r="AF10">
        <f>IF(AND($A10,AE10,NOT(AG10)),Table!AF10,0)</f>
        <v>0</v>
      </c>
      <c r="AG10" t="b">
        <f>Table!AG10&lt;=Inputs!$B$6</f>
        <v>0</v>
      </c>
      <c r="AH10">
        <f>IF(AND($A10,AG10,NOT(AI10)),Table!AH10,0)</f>
        <v>0</v>
      </c>
    </row>
    <row r="11" spans="1:34" x14ac:dyDescent="0.25">
      <c r="A11" t="b">
        <f t="shared" si="0"/>
        <v>0</v>
      </c>
      <c r="B11" t="b">
        <f>Table!B11&lt;=Inputs!B$1</f>
        <v>1</v>
      </c>
      <c r="C11" t="b">
        <f>Table!C11&lt;=Inputs!$B$6</f>
        <v>1</v>
      </c>
      <c r="D11">
        <f>IF(AND($A11,C11,NOT(E11)),Table!D11,0)</f>
        <v>0</v>
      </c>
      <c r="E11" t="b">
        <f>Table!E11&lt;=Inputs!$B$6</f>
        <v>1</v>
      </c>
      <c r="F11">
        <f>IF(AND($A11,E11,NOT(G11)),Table!F11,0)</f>
        <v>0</v>
      </c>
      <c r="G11" t="b">
        <f>Table!G11&lt;=Inputs!$B$6</f>
        <v>1</v>
      </c>
      <c r="H11">
        <f>IF(AND($A11,G11,NOT(I11)),Table!H11,0)</f>
        <v>0</v>
      </c>
      <c r="I11" t="b">
        <f>Table!I11&lt;=Inputs!$B$6</f>
        <v>0</v>
      </c>
      <c r="J11">
        <f>IF(AND($A11,I11,NOT(K11)),Table!J11,0)</f>
        <v>0</v>
      </c>
      <c r="K11" t="b">
        <f>Table!K11&lt;=Inputs!$B$6</f>
        <v>0</v>
      </c>
      <c r="L11">
        <f>IF(AND($A11,K11,NOT(M11)),Table!L11,0)</f>
        <v>0</v>
      </c>
      <c r="M11" t="b">
        <f>Table!M11&lt;=Inputs!$B$6</f>
        <v>0</v>
      </c>
      <c r="N11">
        <f>IF(AND($A11,M11,NOT(O11)),Table!N11,0)</f>
        <v>0</v>
      </c>
      <c r="O11" t="b">
        <f>Table!O11&lt;=Inputs!$B$6</f>
        <v>0</v>
      </c>
      <c r="P11">
        <f>IF(AND($A11,O11,NOT(Q11)),Table!P11,0)</f>
        <v>0</v>
      </c>
      <c r="Q11" t="b">
        <f>Table!Q11&lt;=Inputs!$B$6</f>
        <v>0</v>
      </c>
      <c r="R11">
        <f>IF(AND($A11,Q11,NOT(S11)),Table!R11,0)</f>
        <v>0</v>
      </c>
      <c r="S11" t="b">
        <f>Table!S11&lt;=Inputs!$B$6</f>
        <v>0</v>
      </c>
      <c r="T11">
        <f>IF(AND($A11,S11,NOT(U11)),Table!T11,0)</f>
        <v>0</v>
      </c>
      <c r="U11" t="b">
        <f>Table!U11&lt;=Inputs!$B$6</f>
        <v>0</v>
      </c>
      <c r="V11">
        <f>IF(AND($A11,U11,NOT(W11)),Table!V11,0)</f>
        <v>0</v>
      </c>
      <c r="W11" t="b">
        <f>Table!W11&lt;=Inputs!$B$6</f>
        <v>0</v>
      </c>
      <c r="X11">
        <f>IF(AND($A11,W11,NOT(Y11)),Table!X11,0)</f>
        <v>0</v>
      </c>
      <c r="Y11" t="b">
        <f>Table!Y11&lt;=Inputs!$B$6</f>
        <v>0</v>
      </c>
      <c r="Z11">
        <f>IF(AND($A11,Y11,NOT(AA11)),Table!Z11,0)</f>
        <v>0</v>
      </c>
      <c r="AA11" t="b">
        <f>Table!AA11&lt;=Inputs!$B$6</f>
        <v>0</v>
      </c>
      <c r="AB11">
        <f>IF(AND($A11,AA11,NOT(AC11)),Table!AB11,0)</f>
        <v>0</v>
      </c>
      <c r="AC11" t="b">
        <f>Table!AC11&lt;=Inputs!$B$6</f>
        <v>0</v>
      </c>
      <c r="AD11">
        <f>IF(AND($A11,AC11,NOT(AE11)),Table!AD11,0)</f>
        <v>0</v>
      </c>
      <c r="AE11" t="b">
        <f>Table!AE11&lt;=Inputs!$B$6</f>
        <v>0</v>
      </c>
      <c r="AF11">
        <f>IF(AND($A11,AE11,NOT(AG11)),Table!AF11,0)</f>
        <v>0</v>
      </c>
      <c r="AG11" t="b">
        <f>Table!AG11&lt;=Inputs!$B$6</f>
        <v>0</v>
      </c>
      <c r="AH11">
        <f>IF(AND($A11,AG11,NOT(AI11)),Table!AH11,0)</f>
        <v>0</v>
      </c>
    </row>
    <row r="12" spans="1:34" x14ac:dyDescent="0.25">
      <c r="A12" t="b">
        <f t="shared" si="0"/>
        <v>0</v>
      </c>
      <c r="B12" t="b">
        <f>Table!B12&lt;=Inputs!B$1</f>
        <v>1</v>
      </c>
      <c r="C12" t="b">
        <f>Table!C12&lt;=Inputs!$B$6</f>
        <v>1</v>
      </c>
      <c r="D12">
        <f>IF(AND($A12,C12,NOT(E12)),Table!D12,0)</f>
        <v>0</v>
      </c>
      <c r="E12" t="b">
        <f>Table!E12&lt;=Inputs!$B$6</f>
        <v>1</v>
      </c>
      <c r="F12">
        <f>IF(AND($A12,E12,NOT(G12)),Table!F12,0)</f>
        <v>0</v>
      </c>
      <c r="G12" t="b">
        <f>Table!G12&lt;=Inputs!$B$6</f>
        <v>1</v>
      </c>
      <c r="H12">
        <f>IF(AND($A12,G12,NOT(I12)),Table!H12,0)</f>
        <v>0</v>
      </c>
      <c r="I12" t="b">
        <f>Table!I12&lt;=Inputs!$B$6</f>
        <v>0</v>
      </c>
      <c r="J12">
        <f>IF(AND($A12,I12,NOT(K12)),Table!J12,0)</f>
        <v>0</v>
      </c>
      <c r="K12" t="b">
        <f>Table!K12&lt;=Inputs!$B$6</f>
        <v>0</v>
      </c>
      <c r="L12">
        <f>IF(AND($A12,K12,NOT(M12)),Table!L12,0)</f>
        <v>0</v>
      </c>
      <c r="M12" t="b">
        <f>Table!M12&lt;=Inputs!$B$6</f>
        <v>0</v>
      </c>
      <c r="N12">
        <f>IF(AND($A12,M12,NOT(O12)),Table!N12,0)</f>
        <v>0</v>
      </c>
      <c r="O12" t="b">
        <f>Table!O12&lt;=Inputs!$B$6</f>
        <v>0</v>
      </c>
      <c r="P12">
        <f>IF(AND($A12,O12,NOT(Q12)),Table!P12,0)</f>
        <v>0</v>
      </c>
      <c r="Q12" t="b">
        <f>Table!Q12&lt;=Inputs!$B$6</f>
        <v>0</v>
      </c>
      <c r="R12">
        <f>IF(AND($A12,Q12,NOT(S12)),Table!R12,0)</f>
        <v>0</v>
      </c>
      <c r="S12" t="b">
        <f>Table!S12&lt;=Inputs!$B$6</f>
        <v>0</v>
      </c>
      <c r="T12">
        <f>IF(AND($A12,S12,NOT(U12)),Table!T12,0)</f>
        <v>0</v>
      </c>
      <c r="U12" t="b">
        <f>Table!U12&lt;=Inputs!$B$6</f>
        <v>0</v>
      </c>
      <c r="V12">
        <f>IF(AND($A12,U12,NOT(W12)),Table!V12,0)</f>
        <v>0</v>
      </c>
      <c r="W12" t="b">
        <f>Table!W12&lt;=Inputs!$B$6</f>
        <v>0</v>
      </c>
      <c r="X12">
        <f>IF(AND($A12,W12,NOT(Y12)),Table!X12,0)</f>
        <v>0</v>
      </c>
      <c r="Y12" t="b">
        <f>Table!Y12&lt;=Inputs!$B$6</f>
        <v>0</v>
      </c>
      <c r="Z12">
        <f>IF(AND($A12,Y12,NOT(AA12)),Table!Z12,0)</f>
        <v>0</v>
      </c>
      <c r="AA12" t="b">
        <f>Table!AA12&lt;=Inputs!$B$6</f>
        <v>0</v>
      </c>
      <c r="AB12">
        <f>IF(AND($A12,AA12,NOT(AC12)),Table!AB12,0)</f>
        <v>0</v>
      </c>
      <c r="AC12" t="b">
        <f>Table!AC12&lt;=Inputs!$B$6</f>
        <v>0</v>
      </c>
      <c r="AD12">
        <f>IF(AND($A12,AC12,NOT(AE12)),Table!AD12,0)</f>
        <v>0</v>
      </c>
      <c r="AE12" t="b">
        <f>Table!AE12&lt;=Inputs!$B$6</f>
        <v>0</v>
      </c>
      <c r="AF12">
        <f>IF(AND($A12,AE12,NOT(AG12)),Table!AF12,0)</f>
        <v>0</v>
      </c>
      <c r="AG12" t="b">
        <f>Table!AG12&lt;=Inputs!$B$6</f>
        <v>0</v>
      </c>
      <c r="AH12">
        <f>IF(AND($A12,AG12,NOT(AI12)),Table!AH12,0)</f>
        <v>0</v>
      </c>
    </row>
    <row r="13" spans="1:34" x14ac:dyDescent="0.25">
      <c r="A13" t="b">
        <f t="shared" si="0"/>
        <v>0</v>
      </c>
      <c r="B13" t="b">
        <f>Table!B13&lt;=Inputs!B$1</f>
        <v>1</v>
      </c>
      <c r="C13" t="b">
        <f>Table!C13&lt;=Inputs!$B$6</f>
        <v>1</v>
      </c>
      <c r="D13">
        <f>IF(AND($A13,C13,NOT(E13)),Table!D13,0)</f>
        <v>0</v>
      </c>
      <c r="E13" t="b">
        <f>Table!E13&lt;=Inputs!$B$6</f>
        <v>1</v>
      </c>
      <c r="F13">
        <f>IF(AND($A13,E13,NOT(G13)),Table!F13,0)</f>
        <v>0</v>
      </c>
      <c r="G13" t="b">
        <f>Table!G13&lt;=Inputs!$B$6</f>
        <v>1</v>
      </c>
      <c r="H13">
        <f>IF(AND($A13,G13,NOT(I13)),Table!H13,0)</f>
        <v>0</v>
      </c>
      <c r="I13" t="b">
        <f>Table!I13&lt;=Inputs!$B$6</f>
        <v>1</v>
      </c>
      <c r="J13">
        <f>IF(AND($A13,I13,NOT(K13)),Table!J13,0)</f>
        <v>0</v>
      </c>
      <c r="K13" t="b">
        <f>Table!K13&lt;=Inputs!$B$6</f>
        <v>0</v>
      </c>
      <c r="L13">
        <f>IF(AND($A13,K13,NOT(M13)),Table!L13,0)</f>
        <v>0</v>
      </c>
      <c r="M13" t="b">
        <f>Table!M13&lt;=Inputs!$B$6</f>
        <v>0</v>
      </c>
      <c r="N13">
        <f>IF(AND($A13,M13,NOT(O13)),Table!N13,0)</f>
        <v>0</v>
      </c>
      <c r="O13" t="b">
        <f>Table!O13&lt;=Inputs!$B$6</f>
        <v>0</v>
      </c>
      <c r="P13">
        <f>IF(AND($A13,O13,NOT(Q13)),Table!P13,0)</f>
        <v>0</v>
      </c>
      <c r="Q13" t="b">
        <f>Table!Q13&lt;=Inputs!$B$6</f>
        <v>0</v>
      </c>
      <c r="R13">
        <f>IF(AND($A13,Q13,NOT(S13)),Table!R13,0)</f>
        <v>0</v>
      </c>
      <c r="S13" t="b">
        <f>Table!S13&lt;=Inputs!$B$6</f>
        <v>0</v>
      </c>
      <c r="T13">
        <f>IF(AND($A13,S13,NOT(U13)),Table!T13,0)</f>
        <v>0</v>
      </c>
      <c r="U13" t="b">
        <f>Table!U13&lt;=Inputs!$B$6</f>
        <v>0</v>
      </c>
      <c r="V13">
        <f>IF(AND($A13,U13,NOT(W13)),Table!V13,0)</f>
        <v>0</v>
      </c>
      <c r="W13" t="b">
        <f>Table!W13&lt;=Inputs!$B$6</f>
        <v>0</v>
      </c>
      <c r="X13">
        <f>IF(AND($A13,W13,NOT(Y13)),Table!X13,0)</f>
        <v>0</v>
      </c>
      <c r="Y13" t="b">
        <f>Table!Y13&lt;=Inputs!$B$6</f>
        <v>0</v>
      </c>
      <c r="Z13">
        <f>IF(AND($A13,Y13,NOT(AA13)),Table!Z13,0)</f>
        <v>0</v>
      </c>
      <c r="AA13" t="b">
        <f>Table!AA13&lt;=Inputs!$B$6</f>
        <v>0</v>
      </c>
      <c r="AB13">
        <f>IF(AND($A13,AA13,NOT(AC13)),Table!AB13,0)</f>
        <v>0</v>
      </c>
      <c r="AC13" t="b">
        <f>Table!AC13&lt;=Inputs!$B$6</f>
        <v>0</v>
      </c>
      <c r="AD13">
        <f>IF(AND($A13,AC13,NOT(AE13)),Table!AD13,0)</f>
        <v>0</v>
      </c>
      <c r="AE13" t="b">
        <f>Table!AE13&lt;=Inputs!$B$6</f>
        <v>0</v>
      </c>
      <c r="AF13">
        <f>IF(AND($A13,AE13,NOT(AG13)),Table!AF13,0)</f>
        <v>0</v>
      </c>
      <c r="AG13" t="b">
        <f>Table!AG13&lt;=Inputs!$B$6</f>
        <v>0</v>
      </c>
      <c r="AH13">
        <f>IF(AND($A13,AG13,NOT(AI13)),Table!AH13,0)</f>
        <v>0</v>
      </c>
    </row>
    <row r="14" spans="1:34" x14ac:dyDescent="0.25">
      <c r="A14" t="b">
        <f t="shared" si="0"/>
        <v>0</v>
      </c>
      <c r="B14" t="b">
        <f>Table!B14&lt;=Inputs!B$1</f>
        <v>1</v>
      </c>
      <c r="C14" t="b">
        <f>Table!C14&lt;=Inputs!$B$6</f>
        <v>1</v>
      </c>
      <c r="D14">
        <f>IF(AND($A14,C14,NOT(E14)),Table!D14,0)</f>
        <v>0</v>
      </c>
      <c r="E14" t="b">
        <f>Table!E14&lt;=Inputs!$B$6</f>
        <v>1</v>
      </c>
      <c r="F14">
        <f>IF(AND($A14,E14,NOT(G14)),Table!F14,0)</f>
        <v>0</v>
      </c>
      <c r="G14" t="b">
        <f>Table!G14&lt;=Inputs!$B$6</f>
        <v>1</v>
      </c>
      <c r="H14">
        <f>IF(AND($A14,G14,NOT(I14)),Table!H14,0)</f>
        <v>0</v>
      </c>
      <c r="I14" t="b">
        <f>Table!I14&lt;=Inputs!$B$6</f>
        <v>1</v>
      </c>
      <c r="J14">
        <f>IF(AND($A14,I14,NOT(K14)),Table!J14,0)</f>
        <v>0</v>
      </c>
      <c r="K14" t="b">
        <f>Table!K14&lt;=Inputs!$B$6</f>
        <v>0</v>
      </c>
      <c r="L14">
        <f>IF(AND($A14,K14,NOT(M14)),Table!L14,0)</f>
        <v>0</v>
      </c>
      <c r="M14" t="b">
        <f>Table!M14&lt;=Inputs!$B$6</f>
        <v>0</v>
      </c>
      <c r="N14">
        <f>IF(AND($A14,M14,NOT(O14)),Table!N14,0)</f>
        <v>0</v>
      </c>
      <c r="O14" t="b">
        <f>Table!O14&lt;=Inputs!$B$6</f>
        <v>0</v>
      </c>
      <c r="P14">
        <f>IF(AND($A14,O14,NOT(Q14)),Table!P14,0)</f>
        <v>0</v>
      </c>
      <c r="Q14" t="b">
        <f>Table!Q14&lt;=Inputs!$B$6</f>
        <v>0</v>
      </c>
      <c r="R14">
        <f>IF(AND($A14,Q14,NOT(S14)),Table!R14,0)</f>
        <v>0</v>
      </c>
      <c r="S14" t="b">
        <f>Table!S14&lt;=Inputs!$B$6</f>
        <v>0</v>
      </c>
      <c r="T14">
        <f>IF(AND($A14,S14,NOT(U14)),Table!T14,0)</f>
        <v>0</v>
      </c>
      <c r="U14" t="b">
        <f>Table!U14&lt;=Inputs!$B$6</f>
        <v>0</v>
      </c>
      <c r="V14">
        <f>IF(AND($A14,U14,NOT(W14)),Table!V14,0)</f>
        <v>0</v>
      </c>
      <c r="W14" t="b">
        <f>Table!W14&lt;=Inputs!$B$6</f>
        <v>0</v>
      </c>
      <c r="X14">
        <f>IF(AND($A14,W14,NOT(Y14)),Table!X14,0)</f>
        <v>0</v>
      </c>
      <c r="Y14" t="b">
        <f>Table!Y14&lt;=Inputs!$B$6</f>
        <v>0</v>
      </c>
      <c r="Z14">
        <f>IF(AND($A14,Y14,NOT(AA14)),Table!Z14,0)</f>
        <v>0</v>
      </c>
      <c r="AA14" t="b">
        <f>Table!AA14&lt;=Inputs!$B$6</f>
        <v>0</v>
      </c>
      <c r="AB14">
        <f>IF(AND($A14,AA14,NOT(AC14)),Table!AB14,0)</f>
        <v>0</v>
      </c>
      <c r="AC14" t="b">
        <f>Table!AC14&lt;=Inputs!$B$6</f>
        <v>0</v>
      </c>
      <c r="AD14">
        <f>IF(AND($A14,AC14,NOT(AE14)),Table!AD14,0)</f>
        <v>0</v>
      </c>
      <c r="AE14" t="b">
        <f>Table!AE14&lt;=Inputs!$B$6</f>
        <v>0</v>
      </c>
      <c r="AF14">
        <f>IF(AND($A14,AE14,NOT(AG14)),Table!AF14,0)</f>
        <v>0</v>
      </c>
      <c r="AG14" t="b">
        <f>Table!AG14&lt;=Inputs!$B$6</f>
        <v>0</v>
      </c>
      <c r="AH14">
        <f>IF(AND($A14,AG14,NOT(AI14)),Table!AH14,0)</f>
        <v>0</v>
      </c>
    </row>
    <row r="15" spans="1:34" x14ac:dyDescent="0.25">
      <c r="A15" t="b">
        <f t="shared" si="0"/>
        <v>1</v>
      </c>
      <c r="B15" t="b">
        <f>Table!B15&lt;=Inputs!B$1</f>
        <v>1</v>
      </c>
      <c r="C15" t="b">
        <f>Table!C15&lt;=Inputs!$B$6</f>
        <v>1</v>
      </c>
      <c r="D15">
        <f>IF(AND($A15,C15,NOT(E15)),Table!D15,0)</f>
        <v>0</v>
      </c>
      <c r="E15" t="b">
        <f>Table!E15&lt;=Inputs!$B$6</f>
        <v>1</v>
      </c>
      <c r="F15">
        <f>IF(AND($A15,E15,NOT(G15)),Table!F15,0)</f>
        <v>0</v>
      </c>
      <c r="G15" t="b">
        <f>Table!G15&lt;=Inputs!$B$6</f>
        <v>1</v>
      </c>
      <c r="H15">
        <f>IF(AND($A15,G15,NOT(I15)),Table!H15,0)</f>
        <v>0</v>
      </c>
      <c r="I15" t="b">
        <f>Table!I15&lt;=Inputs!$B$6</f>
        <v>1</v>
      </c>
      <c r="J15">
        <f>IF(AND($A15,I15,NOT(K15)),Table!J15,0)</f>
        <v>100</v>
      </c>
      <c r="K15" t="b">
        <f>Table!K15&lt;=Inputs!$B$6</f>
        <v>0</v>
      </c>
      <c r="L15">
        <f>IF(AND($A15,K15,NOT(M15)),Table!L15,0)</f>
        <v>0</v>
      </c>
      <c r="M15" t="b">
        <f>Table!M15&lt;=Inputs!$B$6</f>
        <v>0</v>
      </c>
      <c r="N15">
        <f>IF(AND($A15,M15,NOT(O15)),Table!N15,0)</f>
        <v>0</v>
      </c>
      <c r="O15" t="b">
        <f>Table!O15&lt;=Inputs!$B$6</f>
        <v>0</v>
      </c>
      <c r="P15">
        <f>IF(AND($A15,O15,NOT(Q15)),Table!P15,0)</f>
        <v>0</v>
      </c>
      <c r="Q15" t="b">
        <f>Table!Q15&lt;=Inputs!$B$6</f>
        <v>0</v>
      </c>
      <c r="R15">
        <f>IF(AND($A15,Q15,NOT(S15)),Table!R15,0)</f>
        <v>0</v>
      </c>
      <c r="S15" t="b">
        <f>Table!S15&lt;=Inputs!$B$6</f>
        <v>0</v>
      </c>
      <c r="T15">
        <f>IF(AND($A15,S15,NOT(U15)),Table!T15,0)</f>
        <v>0</v>
      </c>
      <c r="U15" t="b">
        <f>Table!U15&lt;=Inputs!$B$6</f>
        <v>0</v>
      </c>
      <c r="V15">
        <f>IF(AND($A15,U15,NOT(W15)),Table!V15,0)</f>
        <v>0</v>
      </c>
      <c r="W15" t="b">
        <f>Table!W15&lt;=Inputs!$B$6</f>
        <v>0</v>
      </c>
      <c r="X15">
        <f>IF(AND($A15,W15,NOT(Y15)),Table!X15,0)</f>
        <v>0</v>
      </c>
      <c r="Y15" t="b">
        <f>Table!Y15&lt;=Inputs!$B$6</f>
        <v>0</v>
      </c>
      <c r="Z15">
        <f>IF(AND($A15,Y15,NOT(AA15)),Table!Z15,0)</f>
        <v>0</v>
      </c>
      <c r="AA15" t="b">
        <f>Table!AA15&lt;=Inputs!$B$6</f>
        <v>0</v>
      </c>
      <c r="AB15">
        <f>IF(AND($A15,AA15,NOT(AC15)),Table!AB15,0)</f>
        <v>0</v>
      </c>
      <c r="AC15" t="b">
        <f>Table!AC15&lt;=Inputs!$B$6</f>
        <v>0</v>
      </c>
      <c r="AD15">
        <f>IF(AND($A15,AC15,NOT(AE15)),Table!AD15,0)</f>
        <v>0</v>
      </c>
      <c r="AE15" t="b">
        <f>Table!AE15&lt;=Inputs!$B$6</f>
        <v>0</v>
      </c>
      <c r="AF15">
        <f>IF(AND($A15,AE15,NOT(AG15)),Table!AF15,0)</f>
        <v>0</v>
      </c>
      <c r="AG15" t="b">
        <f>Table!AG15&lt;=Inputs!$B$6</f>
        <v>0</v>
      </c>
      <c r="AH15">
        <f>IF(AND($A15,AG15,NOT(AI15)),Table!AH15,0)</f>
        <v>0</v>
      </c>
    </row>
    <row r="16" spans="1:34" x14ac:dyDescent="0.25">
      <c r="A16" t="b">
        <f t="shared" si="0"/>
        <v>0</v>
      </c>
      <c r="B16" t="b">
        <f>Table!B16&lt;=Inputs!B$1</f>
        <v>0</v>
      </c>
      <c r="C16" t="b">
        <f>Table!C16&lt;=Inputs!$B$6</f>
        <v>1</v>
      </c>
      <c r="D16">
        <f>IF(AND($A16,C16,NOT(E16)),Table!D16,0)</f>
        <v>0</v>
      </c>
      <c r="E16" t="b">
        <f>Table!E16&lt;=Inputs!$B$6</f>
        <v>1</v>
      </c>
      <c r="F16">
        <f>IF(AND($A16,E16,NOT(G16)),Table!F16,0)</f>
        <v>0</v>
      </c>
      <c r="G16" t="b">
        <f>Table!G16&lt;=Inputs!$B$6</f>
        <v>1</v>
      </c>
      <c r="H16">
        <f>IF(AND($A16,G16,NOT(I16)),Table!H16,0)</f>
        <v>0</v>
      </c>
      <c r="I16" t="b">
        <f>Table!I16&lt;=Inputs!$B$6</f>
        <v>1</v>
      </c>
      <c r="J16">
        <f>IF(AND($A16,I16,NOT(K16)),Table!J16,0)</f>
        <v>0</v>
      </c>
      <c r="K16" t="b">
        <f>Table!K16&lt;=Inputs!$B$6</f>
        <v>0</v>
      </c>
      <c r="L16">
        <f>IF(AND($A16,K16,NOT(M16)),Table!L16,0)</f>
        <v>0</v>
      </c>
      <c r="M16" t="b">
        <f>Table!M16&lt;=Inputs!$B$6</f>
        <v>0</v>
      </c>
      <c r="N16">
        <f>IF(AND($A16,M16,NOT(O16)),Table!N16,0)</f>
        <v>0</v>
      </c>
      <c r="O16" t="b">
        <f>Table!O16&lt;=Inputs!$B$6</f>
        <v>0</v>
      </c>
      <c r="P16">
        <f>IF(AND($A16,O16,NOT(Q16)),Table!P16,0)</f>
        <v>0</v>
      </c>
      <c r="Q16" t="b">
        <f>Table!Q16&lt;=Inputs!$B$6</f>
        <v>0</v>
      </c>
      <c r="R16">
        <f>IF(AND($A16,Q16,NOT(S16)),Table!R16,0)</f>
        <v>0</v>
      </c>
      <c r="S16" t="b">
        <f>Table!S16&lt;=Inputs!$B$6</f>
        <v>0</v>
      </c>
      <c r="T16">
        <f>IF(AND($A16,S16,NOT(U16)),Table!T16,0)</f>
        <v>0</v>
      </c>
      <c r="U16" t="b">
        <f>Table!U16&lt;=Inputs!$B$6</f>
        <v>0</v>
      </c>
      <c r="V16">
        <f>IF(AND($A16,U16,NOT(W16)),Table!V16,0)</f>
        <v>0</v>
      </c>
      <c r="W16" t="b">
        <f>Table!W16&lt;=Inputs!$B$6</f>
        <v>0</v>
      </c>
      <c r="X16">
        <f>IF(AND($A16,W16,NOT(Y16)),Table!X16,0)</f>
        <v>0</v>
      </c>
      <c r="Y16" t="b">
        <f>Table!Y16&lt;=Inputs!$B$6</f>
        <v>0</v>
      </c>
      <c r="Z16">
        <f>IF(AND($A16,Y16,NOT(AA16)),Table!Z16,0)</f>
        <v>0</v>
      </c>
      <c r="AA16" t="b">
        <f>Table!AA16&lt;=Inputs!$B$6</f>
        <v>0</v>
      </c>
      <c r="AB16">
        <f>IF(AND($A16,AA16,NOT(AC16)),Table!AB16,0)</f>
        <v>0</v>
      </c>
      <c r="AC16" t="b">
        <f>Table!AC16&lt;=Inputs!$B$6</f>
        <v>0</v>
      </c>
      <c r="AD16">
        <f>IF(AND($A16,AC16,NOT(AE16)),Table!AD16,0)</f>
        <v>0</v>
      </c>
      <c r="AE16" t="b">
        <f>Table!AE16&lt;=Inputs!$B$6</f>
        <v>0</v>
      </c>
      <c r="AF16">
        <f>IF(AND($A16,AE16,NOT(AG16)),Table!AF16,0)</f>
        <v>0</v>
      </c>
      <c r="AG16" t="b">
        <f>Table!AG16&lt;=Inputs!$B$6</f>
        <v>0</v>
      </c>
      <c r="AH16">
        <f>IF(AND($A16,AG16,NOT(AI16)),Table!AH16,0)</f>
        <v>0</v>
      </c>
    </row>
    <row r="17" spans="1:34" x14ac:dyDescent="0.25">
      <c r="A17" t="b">
        <f t="shared" si="0"/>
        <v>0</v>
      </c>
      <c r="B17" t="b">
        <f>Table!B17&lt;=Inputs!B$1</f>
        <v>0</v>
      </c>
      <c r="C17" t="b">
        <f>Table!C17&lt;=Inputs!$B$6</f>
        <v>1</v>
      </c>
      <c r="D17">
        <f>IF(AND($A17,C17,NOT(E17)),Table!D17,0)</f>
        <v>0</v>
      </c>
      <c r="E17" t="b">
        <f>Table!E17&lt;=Inputs!$B$6</f>
        <v>1</v>
      </c>
      <c r="F17">
        <f>IF(AND($A17,E17,NOT(G17)),Table!F17,0)</f>
        <v>0</v>
      </c>
      <c r="G17" t="b">
        <f>Table!G17&lt;=Inputs!$B$6</f>
        <v>1</v>
      </c>
      <c r="H17">
        <f>IF(AND($A17,G17,NOT(I17)),Table!H17,0)</f>
        <v>0</v>
      </c>
      <c r="I17" t="b">
        <f>Table!I17&lt;=Inputs!$B$6</f>
        <v>1</v>
      </c>
      <c r="J17">
        <f>IF(AND($A17,I17,NOT(K17)),Table!J17,0)</f>
        <v>0</v>
      </c>
      <c r="K17" t="b">
        <f>Table!K17&lt;=Inputs!$B$6</f>
        <v>0</v>
      </c>
      <c r="L17">
        <f>IF(AND($A17,K17,NOT(M17)),Table!L17,0)</f>
        <v>0</v>
      </c>
      <c r="M17" t="b">
        <f>Table!M17&lt;=Inputs!$B$6</f>
        <v>0</v>
      </c>
      <c r="N17">
        <f>IF(AND($A17,M17,NOT(O17)),Table!N17,0)</f>
        <v>0</v>
      </c>
      <c r="O17" t="b">
        <f>Table!O17&lt;=Inputs!$B$6</f>
        <v>0</v>
      </c>
      <c r="P17">
        <f>IF(AND($A17,O17,NOT(Q17)),Table!P17,0)</f>
        <v>0</v>
      </c>
      <c r="Q17" t="b">
        <f>Table!Q17&lt;=Inputs!$B$6</f>
        <v>0</v>
      </c>
      <c r="R17">
        <f>IF(AND($A17,Q17,NOT(S17)),Table!R17,0)</f>
        <v>0</v>
      </c>
      <c r="S17" t="b">
        <f>Table!S17&lt;=Inputs!$B$6</f>
        <v>0</v>
      </c>
      <c r="T17">
        <f>IF(AND($A17,S17,NOT(U17)),Table!T17,0)</f>
        <v>0</v>
      </c>
      <c r="U17" t="b">
        <f>Table!U17&lt;=Inputs!$B$6</f>
        <v>0</v>
      </c>
      <c r="V17">
        <f>IF(AND($A17,U17,NOT(W17)),Table!V17,0)</f>
        <v>0</v>
      </c>
      <c r="W17" t="b">
        <f>Table!W17&lt;=Inputs!$B$6</f>
        <v>0</v>
      </c>
      <c r="X17">
        <f>IF(AND($A17,W17,NOT(Y17)),Table!X17,0)</f>
        <v>0</v>
      </c>
      <c r="Y17" t="b">
        <f>Table!Y17&lt;=Inputs!$B$6</f>
        <v>0</v>
      </c>
      <c r="Z17">
        <f>IF(AND($A17,Y17,NOT(AA17)),Table!Z17,0)</f>
        <v>0</v>
      </c>
      <c r="AA17" t="b">
        <f>Table!AA17&lt;=Inputs!$B$6</f>
        <v>0</v>
      </c>
      <c r="AB17">
        <f>IF(AND($A17,AA17,NOT(AC17)),Table!AB17,0)</f>
        <v>0</v>
      </c>
      <c r="AC17" t="b">
        <f>Table!AC17&lt;=Inputs!$B$6</f>
        <v>0</v>
      </c>
      <c r="AD17">
        <f>IF(AND($A17,AC17,NOT(AE17)),Table!AD17,0)</f>
        <v>0</v>
      </c>
      <c r="AE17" t="b">
        <f>Table!AE17&lt;=Inputs!$B$6</f>
        <v>0</v>
      </c>
      <c r="AF17">
        <f>IF(AND($A17,AE17,NOT(AG17)),Table!AF17,0)</f>
        <v>0</v>
      </c>
      <c r="AG17" t="b">
        <f>Table!AG17&lt;=Inputs!$B$6</f>
        <v>0</v>
      </c>
      <c r="AH17">
        <f>IF(AND($A17,AG17,NOT(AI17)),Table!AH17,0)</f>
        <v>0</v>
      </c>
    </row>
    <row r="18" spans="1:34" x14ac:dyDescent="0.25">
      <c r="A18" t="b">
        <f t="shared" si="0"/>
        <v>0</v>
      </c>
      <c r="B18" t="b">
        <f>Table!B18&lt;=Inputs!B$1</f>
        <v>0</v>
      </c>
      <c r="C18" t="b">
        <f>Table!C18&lt;=Inputs!$B$6</f>
        <v>1</v>
      </c>
      <c r="D18">
        <f>IF(AND($A18,C18,NOT(E18)),Table!D18,0)</f>
        <v>0</v>
      </c>
      <c r="E18" t="b">
        <f>Table!E18&lt;=Inputs!$B$6</f>
        <v>1</v>
      </c>
      <c r="F18">
        <f>IF(AND($A18,E18,NOT(G18)),Table!F18,0)</f>
        <v>0</v>
      </c>
      <c r="G18" t="b">
        <f>Table!G18&lt;=Inputs!$B$6</f>
        <v>1</v>
      </c>
      <c r="H18">
        <f>IF(AND($A18,G18,NOT(I18)),Table!H18,0)</f>
        <v>0</v>
      </c>
      <c r="I18" t="b">
        <f>Table!I18&lt;=Inputs!$B$6</f>
        <v>1</v>
      </c>
      <c r="J18">
        <f>IF(AND($A18,I18,NOT(K18)),Table!J18,0)</f>
        <v>0</v>
      </c>
      <c r="K18" t="b">
        <f>Table!K18&lt;=Inputs!$B$6</f>
        <v>1</v>
      </c>
      <c r="L18">
        <f>IF(AND($A18,K18,NOT(M18)),Table!L18,0)</f>
        <v>0</v>
      </c>
      <c r="M18" t="b">
        <f>Table!M18&lt;=Inputs!$B$6</f>
        <v>0</v>
      </c>
      <c r="N18">
        <f>IF(AND($A18,M18,NOT(O18)),Table!N18,0)</f>
        <v>0</v>
      </c>
      <c r="O18" t="b">
        <f>Table!O18&lt;=Inputs!$B$6</f>
        <v>0</v>
      </c>
      <c r="P18">
        <f>IF(AND($A18,O18,NOT(Q18)),Table!P18,0)</f>
        <v>0</v>
      </c>
      <c r="Q18" t="b">
        <f>Table!Q18&lt;=Inputs!$B$6</f>
        <v>0</v>
      </c>
      <c r="R18">
        <f>IF(AND($A18,Q18,NOT(S18)),Table!R18,0)</f>
        <v>0</v>
      </c>
      <c r="S18" t="b">
        <f>Table!S18&lt;=Inputs!$B$6</f>
        <v>0</v>
      </c>
      <c r="T18">
        <f>IF(AND($A18,S18,NOT(U18)),Table!T18,0)</f>
        <v>0</v>
      </c>
      <c r="U18" t="b">
        <f>Table!U18&lt;=Inputs!$B$6</f>
        <v>0</v>
      </c>
      <c r="V18">
        <f>IF(AND($A18,U18,NOT(W18)),Table!V18,0)</f>
        <v>0</v>
      </c>
      <c r="W18" t="b">
        <f>Table!W18&lt;=Inputs!$B$6</f>
        <v>0</v>
      </c>
      <c r="X18">
        <f>IF(AND($A18,W18,NOT(Y18)),Table!X18,0)</f>
        <v>0</v>
      </c>
      <c r="Y18" t="b">
        <f>Table!Y18&lt;=Inputs!$B$6</f>
        <v>0</v>
      </c>
      <c r="Z18">
        <f>IF(AND($A18,Y18,NOT(AA18)),Table!Z18,0)</f>
        <v>0</v>
      </c>
      <c r="AA18" t="b">
        <f>Table!AA18&lt;=Inputs!$B$6</f>
        <v>0</v>
      </c>
      <c r="AB18">
        <f>IF(AND($A18,AA18,NOT(AC18)),Table!AB18,0)</f>
        <v>0</v>
      </c>
      <c r="AC18" t="b">
        <f>Table!AC18&lt;=Inputs!$B$6</f>
        <v>0</v>
      </c>
      <c r="AD18">
        <f>IF(AND($A18,AC18,NOT(AE18)),Table!AD18,0)</f>
        <v>0</v>
      </c>
      <c r="AE18" t="b">
        <f>Table!AE18&lt;=Inputs!$B$6</f>
        <v>0</v>
      </c>
      <c r="AF18">
        <f>IF(AND($A18,AE18,NOT(AG18)),Table!AF18,0)</f>
        <v>0</v>
      </c>
      <c r="AG18" t="b">
        <f>Table!AG18&lt;=Inputs!$B$6</f>
        <v>0</v>
      </c>
      <c r="AH18">
        <f>IF(AND($A18,AG18,NOT(AI18)),Table!AH18,0)</f>
        <v>0</v>
      </c>
    </row>
    <row r="19" spans="1:34" x14ac:dyDescent="0.25">
      <c r="A19" t="b">
        <f t="shared" si="0"/>
        <v>0</v>
      </c>
      <c r="B19" t="b">
        <f>Table!B19&lt;=Inputs!B$1</f>
        <v>0</v>
      </c>
      <c r="C19" t="b">
        <f>Table!C19&lt;=Inputs!$B$6</f>
        <v>1</v>
      </c>
      <c r="D19">
        <f>IF(AND($A19,C19,NOT(E19)),Table!D19,0)</f>
        <v>0</v>
      </c>
      <c r="E19" t="b">
        <f>Table!E19&lt;=Inputs!$B$6</f>
        <v>1</v>
      </c>
      <c r="F19">
        <f>IF(AND($A19,E19,NOT(G19)),Table!F19,0)</f>
        <v>0</v>
      </c>
      <c r="G19" t="b">
        <f>Table!G19&lt;=Inputs!$B$6</f>
        <v>1</v>
      </c>
      <c r="H19">
        <f>IF(AND($A19,G19,NOT(I19)),Table!H19,0)</f>
        <v>0</v>
      </c>
      <c r="I19" t="b">
        <f>Table!I19&lt;=Inputs!$B$6</f>
        <v>1</v>
      </c>
      <c r="J19">
        <f>IF(AND($A19,I19,NOT(K19)),Table!J19,0)</f>
        <v>0</v>
      </c>
      <c r="K19" t="b">
        <f>Table!K19&lt;=Inputs!$B$6</f>
        <v>1</v>
      </c>
      <c r="L19">
        <f>IF(AND($A19,K19,NOT(M19)),Table!L19,0)</f>
        <v>0</v>
      </c>
      <c r="M19" t="b">
        <f>Table!M19&lt;=Inputs!$B$6</f>
        <v>0</v>
      </c>
      <c r="N19">
        <f>IF(AND($A19,M19,NOT(O19)),Table!N19,0)</f>
        <v>0</v>
      </c>
      <c r="O19" t="b">
        <f>Table!O19&lt;=Inputs!$B$6</f>
        <v>0</v>
      </c>
      <c r="P19">
        <f>IF(AND($A19,O19,NOT(Q19)),Table!P19,0)</f>
        <v>0</v>
      </c>
      <c r="Q19" t="b">
        <f>Table!Q19&lt;=Inputs!$B$6</f>
        <v>0</v>
      </c>
      <c r="R19">
        <f>IF(AND($A19,Q19,NOT(S19)),Table!R19,0)</f>
        <v>0</v>
      </c>
      <c r="S19" t="b">
        <f>Table!S19&lt;=Inputs!$B$6</f>
        <v>0</v>
      </c>
      <c r="T19">
        <f>IF(AND($A19,S19,NOT(U19)),Table!T19,0)</f>
        <v>0</v>
      </c>
      <c r="U19" t="b">
        <f>Table!U19&lt;=Inputs!$B$6</f>
        <v>0</v>
      </c>
      <c r="V19">
        <f>IF(AND($A19,U19,NOT(W19)),Table!V19,0)</f>
        <v>0</v>
      </c>
      <c r="W19" t="b">
        <f>Table!W19&lt;=Inputs!$B$6</f>
        <v>0</v>
      </c>
      <c r="X19">
        <f>IF(AND($A19,W19,NOT(Y19)),Table!X19,0)</f>
        <v>0</v>
      </c>
      <c r="Y19" t="b">
        <f>Table!Y19&lt;=Inputs!$B$6</f>
        <v>0</v>
      </c>
      <c r="Z19">
        <f>IF(AND($A19,Y19,NOT(AA19)),Table!Z19,0)</f>
        <v>0</v>
      </c>
      <c r="AA19" t="b">
        <f>Table!AA19&lt;=Inputs!$B$6</f>
        <v>0</v>
      </c>
      <c r="AB19">
        <f>IF(AND($A19,AA19,NOT(AC19)),Table!AB19,0)</f>
        <v>0</v>
      </c>
      <c r="AC19" t="b">
        <f>Table!AC19&lt;=Inputs!$B$6</f>
        <v>0</v>
      </c>
      <c r="AD19">
        <f>IF(AND($A19,AC19,NOT(AE19)),Table!AD19,0)</f>
        <v>0</v>
      </c>
      <c r="AE19" t="b">
        <f>Table!AE19&lt;=Inputs!$B$6</f>
        <v>0</v>
      </c>
      <c r="AF19">
        <f>IF(AND($A19,AE19,NOT(AG19)),Table!AF19,0)</f>
        <v>0</v>
      </c>
      <c r="AG19" t="b">
        <f>Table!AG19&lt;=Inputs!$B$6</f>
        <v>0</v>
      </c>
      <c r="AH19">
        <f>IF(AND($A19,AG19,NOT(AI19)),Table!AH19,0)</f>
        <v>0</v>
      </c>
    </row>
    <row r="20" spans="1:34" x14ac:dyDescent="0.25">
      <c r="A20" t="b">
        <f t="shared" si="0"/>
        <v>0</v>
      </c>
      <c r="B20" t="b">
        <f>Table!B20&lt;=Inputs!B$1</f>
        <v>0</v>
      </c>
      <c r="C20" t="b">
        <f>Table!C20&lt;=Inputs!$B$6</f>
        <v>1</v>
      </c>
      <c r="D20">
        <f>IF(AND($A20,C20,NOT(E20)),Table!D20,0)</f>
        <v>0</v>
      </c>
      <c r="E20" t="b">
        <f>Table!E20&lt;=Inputs!$B$6</f>
        <v>1</v>
      </c>
      <c r="F20">
        <f>IF(AND($A20,E20,NOT(G20)),Table!F20,0)</f>
        <v>0</v>
      </c>
      <c r="G20" t="b">
        <f>Table!G20&lt;=Inputs!$B$6</f>
        <v>1</v>
      </c>
      <c r="H20">
        <f>IF(AND($A20,G20,NOT(I20)),Table!H20,0)</f>
        <v>0</v>
      </c>
      <c r="I20" t="b">
        <f>Table!I20&lt;=Inputs!$B$6</f>
        <v>1</v>
      </c>
      <c r="J20">
        <f>IF(AND($A20,I20,NOT(K20)),Table!J20,0)</f>
        <v>0</v>
      </c>
      <c r="K20" t="b">
        <f>Table!K20&lt;=Inputs!$B$6</f>
        <v>1</v>
      </c>
      <c r="L20">
        <f>IF(AND($A20,K20,NOT(M20)),Table!L20,0)</f>
        <v>0</v>
      </c>
      <c r="M20" t="b">
        <f>Table!M20&lt;=Inputs!$B$6</f>
        <v>0</v>
      </c>
      <c r="N20">
        <f>IF(AND($A20,M20,NOT(O20)),Table!N20,0)</f>
        <v>0</v>
      </c>
      <c r="O20" t="b">
        <f>Table!O20&lt;=Inputs!$B$6</f>
        <v>0</v>
      </c>
      <c r="P20">
        <f>IF(AND($A20,O20,NOT(Q20)),Table!P20,0)</f>
        <v>0</v>
      </c>
      <c r="Q20" t="b">
        <f>Table!Q20&lt;=Inputs!$B$6</f>
        <v>0</v>
      </c>
      <c r="R20">
        <f>IF(AND($A20,Q20,NOT(S20)),Table!R20,0)</f>
        <v>0</v>
      </c>
      <c r="S20" t="b">
        <f>Table!S20&lt;=Inputs!$B$6</f>
        <v>0</v>
      </c>
      <c r="T20">
        <f>IF(AND($A20,S20,NOT(U20)),Table!T20,0)</f>
        <v>0</v>
      </c>
      <c r="U20" t="b">
        <f>Table!U20&lt;=Inputs!$B$6</f>
        <v>0</v>
      </c>
      <c r="V20">
        <f>IF(AND($A20,U20,NOT(W20)),Table!V20,0)</f>
        <v>0</v>
      </c>
      <c r="W20" t="b">
        <f>Table!W20&lt;=Inputs!$B$6</f>
        <v>0</v>
      </c>
      <c r="X20">
        <f>IF(AND($A20,W20,NOT(Y20)),Table!X20,0)</f>
        <v>0</v>
      </c>
      <c r="Y20" t="b">
        <f>Table!Y20&lt;=Inputs!$B$6</f>
        <v>0</v>
      </c>
      <c r="Z20">
        <f>IF(AND($A20,Y20,NOT(AA20)),Table!Z20,0)</f>
        <v>0</v>
      </c>
      <c r="AA20" t="b">
        <f>Table!AA20&lt;=Inputs!$B$6</f>
        <v>0</v>
      </c>
      <c r="AB20">
        <f>IF(AND($A20,AA20,NOT(AC20)),Table!AB20,0)</f>
        <v>0</v>
      </c>
      <c r="AC20" t="b">
        <f>Table!AC20&lt;=Inputs!$B$6</f>
        <v>0</v>
      </c>
      <c r="AD20">
        <f>IF(AND($A20,AC20,NOT(AE20)),Table!AD20,0)</f>
        <v>0</v>
      </c>
      <c r="AE20" t="b">
        <f>Table!AE20&lt;=Inputs!$B$6</f>
        <v>0</v>
      </c>
      <c r="AF20">
        <f>IF(AND($A20,AE20,NOT(AG20)),Table!AF20,0)</f>
        <v>0</v>
      </c>
      <c r="AG20" t="b">
        <f>Table!AG20&lt;=Inputs!$B$6</f>
        <v>0</v>
      </c>
      <c r="AH20">
        <f>IF(AND($A20,AG20,NOT(AI20)),Table!AH20,0)</f>
        <v>0</v>
      </c>
    </row>
    <row r="21" spans="1:34" x14ac:dyDescent="0.25">
      <c r="A21" t="b">
        <f t="shared" si="0"/>
        <v>0</v>
      </c>
      <c r="B21" t="b">
        <f>Table!B21&lt;=Inputs!B$1</f>
        <v>0</v>
      </c>
      <c r="C21" t="b">
        <f>Table!C21&lt;=Inputs!$B$6</f>
        <v>1</v>
      </c>
      <c r="D21">
        <f>IF(AND($A21,C21,NOT(E21)),Table!D21,0)</f>
        <v>0</v>
      </c>
      <c r="E21" t="b">
        <f>Table!E21&lt;=Inputs!$B$6</f>
        <v>1</v>
      </c>
      <c r="F21">
        <f>IF(AND($A21,E21,NOT(G21)),Table!F21,0)</f>
        <v>0</v>
      </c>
      <c r="G21" t="b">
        <f>Table!G21&lt;=Inputs!$B$6</f>
        <v>1</v>
      </c>
      <c r="H21">
        <f>IF(AND($A21,G21,NOT(I21)),Table!H21,0)</f>
        <v>0</v>
      </c>
      <c r="I21" t="b">
        <f>Table!I21&lt;=Inputs!$B$6</f>
        <v>1</v>
      </c>
      <c r="J21">
        <f>IF(AND($A21,I21,NOT(K21)),Table!J21,0)</f>
        <v>0</v>
      </c>
      <c r="K21" t="b">
        <f>Table!K21&lt;=Inputs!$B$6</f>
        <v>1</v>
      </c>
      <c r="L21">
        <f>IF(AND($A21,K21,NOT(M21)),Table!L21,0)</f>
        <v>0</v>
      </c>
      <c r="M21" t="b">
        <f>Table!M21&lt;=Inputs!$B$6</f>
        <v>0</v>
      </c>
      <c r="N21">
        <f>IF(AND($A21,M21,NOT(O21)),Table!N21,0)</f>
        <v>0</v>
      </c>
      <c r="O21" t="b">
        <f>Table!O21&lt;=Inputs!$B$6</f>
        <v>0</v>
      </c>
      <c r="P21">
        <f>IF(AND($A21,O21,NOT(Q21)),Table!P21,0)</f>
        <v>0</v>
      </c>
      <c r="Q21" t="b">
        <f>Table!Q21&lt;=Inputs!$B$6</f>
        <v>0</v>
      </c>
      <c r="R21">
        <f>IF(AND($A21,Q21,NOT(S21)),Table!R21,0)</f>
        <v>0</v>
      </c>
      <c r="S21" t="b">
        <f>Table!S21&lt;=Inputs!$B$6</f>
        <v>0</v>
      </c>
      <c r="T21">
        <f>IF(AND($A21,S21,NOT(U21)),Table!T21,0)</f>
        <v>0</v>
      </c>
      <c r="U21" t="b">
        <f>Table!U21&lt;=Inputs!$B$6</f>
        <v>0</v>
      </c>
      <c r="V21">
        <f>IF(AND($A21,U21,NOT(W21)),Table!V21,0)</f>
        <v>0</v>
      </c>
      <c r="W21" t="b">
        <f>Table!W21&lt;=Inputs!$B$6</f>
        <v>0</v>
      </c>
      <c r="X21">
        <f>IF(AND($A21,W21,NOT(Y21)),Table!X21,0)</f>
        <v>0</v>
      </c>
      <c r="Y21" t="b">
        <f>Table!Y21&lt;=Inputs!$B$6</f>
        <v>0</v>
      </c>
      <c r="Z21">
        <f>IF(AND($A21,Y21,NOT(AA21)),Table!Z21,0)</f>
        <v>0</v>
      </c>
      <c r="AA21" t="b">
        <f>Table!AA21&lt;=Inputs!$B$6</f>
        <v>0</v>
      </c>
      <c r="AB21">
        <f>IF(AND($A21,AA21,NOT(AC21)),Table!AB21,0)</f>
        <v>0</v>
      </c>
      <c r="AC21" t="b">
        <f>Table!AC21&lt;=Inputs!$B$6</f>
        <v>0</v>
      </c>
      <c r="AD21">
        <f>IF(AND($A21,AC21,NOT(AE21)),Table!AD21,0)</f>
        <v>0</v>
      </c>
      <c r="AE21" t="b">
        <f>Table!AE21&lt;=Inputs!$B$6</f>
        <v>0</v>
      </c>
      <c r="AF21">
        <f>IF(AND($A21,AE21,NOT(AG21)),Table!AF21,0)</f>
        <v>0</v>
      </c>
      <c r="AG21" t="b">
        <f>Table!AG21&lt;=Inputs!$B$6</f>
        <v>0</v>
      </c>
      <c r="AH21">
        <f>IF(AND($A21,AG21,NOT(AI21)),Table!AH21,0)</f>
        <v>0</v>
      </c>
    </row>
    <row r="22" spans="1:34" x14ac:dyDescent="0.25">
      <c r="A22" t="b">
        <f t="shared" si="0"/>
        <v>0</v>
      </c>
      <c r="B22" t="b">
        <f>Table!B22&lt;=Inputs!B$1</f>
        <v>0</v>
      </c>
      <c r="C22" t="b">
        <f>Table!C22&lt;=Inputs!$B$6</f>
        <v>1</v>
      </c>
      <c r="D22">
        <f>IF(AND($A22,C22,NOT(E22)),Table!D22,0)</f>
        <v>0</v>
      </c>
      <c r="E22" t="b">
        <f>Table!E22&lt;=Inputs!$B$6</f>
        <v>1</v>
      </c>
      <c r="F22">
        <f>IF(AND($A22,E22,NOT(G22)),Table!F22,0)</f>
        <v>0</v>
      </c>
      <c r="G22" t="b">
        <f>Table!G22&lt;=Inputs!$B$6</f>
        <v>1</v>
      </c>
      <c r="H22">
        <f>IF(AND($A22,G22,NOT(I22)),Table!H22,0)</f>
        <v>0</v>
      </c>
      <c r="I22" t="b">
        <f>Table!I22&lt;=Inputs!$B$6</f>
        <v>1</v>
      </c>
      <c r="J22">
        <f>IF(AND($A22,I22,NOT(K22)),Table!J22,0)</f>
        <v>0</v>
      </c>
      <c r="K22" t="b">
        <f>Table!K22&lt;=Inputs!$B$6</f>
        <v>1</v>
      </c>
      <c r="L22">
        <f>IF(AND($A22,K22,NOT(M22)),Table!L22,0)</f>
        <v>0</v>
      </c>
      <c r="M22" t="b">
        <f>Table!M22&lt;=Inputs!$B$6</f>
        <v>1</v>
      </c>
      <c r="N22">
        <f>IF(AND($A22,M22,NOT(O22)),Table!N22,0)</f>
        <v>0</v>
      </c>
      <c r="O22" t="b">
        <f>Table!O22&lt;=Inputs!$B$6</f>
        <v>0</v>
      </c>
      <c r="P22">
        <f>IF(AND($A22,O22,NOT(Q22)),Table!P22,0)</f>
        <v>0</v>
      </c>
      <c r="Q22" t="b">
        <f>Table!Q22&lt;=Inputs!$B$6</f>
        <v>0</v>
      </c>
      <c r="R22">
        <f>IF(AND($A22,Q22,NOT(S22)),Table!R22,0)</f>
        <v>0</v>
      </c>
      <c r="S22" t="b">
        <f>Table!S22&lt;=Inputs!$B$6</f>
        <v>0</v>
      </c>
      <c r="T22">
        <f>IF(AND($A22,S22,NOT(U22)),Table!T22,0)</f>
        <v>0</v>
      </c>
      <c r="U22" t="b">
        <f>Table!U22&lt;=Inputs!$B$6</f>
        <v>0</v>
      </c>
      <c r="V22">
        <f>IF(AND($A22,U22,NOT(W22)),Table!V22,0)</f>
        <v>0</v>
      </c>
      <c r="W22" t="b">
        <f>Table!W22&lt;=Inputs!$B$6</f>
        <v>0</v>
      </c>
      <c r="X22">
        <f>IF(AND($A22,W22,NOT(Y22)),Table!X22,0)</f>
        <v>0</v>
      </c>
      <c r="Y22" t="b">
        <f>Table!Y22&lt;=Inputs!$B$6</f>
        <v>0</v>
      </c>
      <c r="Z22">
        <f>IF(AND($A22,Y22,NOT(AA22)),Table!Z22,0)</f>
        <v>0</v>
      </c>
      <c r="AA22" t="b">
        <f>Table!AA22&lt;=Inputs!$B$6</f>
        <v>0</v>
      </c>
      <c r="AB22">
        <f>IF(AND($A22,AA22,NOT(AC22)),Table!AB22,0)</f>
        <v>0</v>
      </c>
      <c r="AC22" t="b">
        <f>Table!AC22&lt;=Inputs!$B$6</f>
        <v>0</v>
      </c>
      <c r="AD22">
        <f>IF(AND($A22,AC22,NOT(AE22)),Table!AD22,0)</f>
        <v>0</v>
      </c>
      <c r="AE22" t="b">
        <f>Table!AE22&lt;=Inputs!$B$6</f>
        <v>0</v>
      </c>
      <c r="AF22">
        <f>IF(AND($A22,AE22,NOT(AG22)),Table!AF22,0)</f>
        <v>0</v>
      </c>
      <c r="AG22" t="b">
        <f>Table!AG22&lt;=Inputs!$B$6</f>
        <v>0</v>
      </c>
      <c r="AH22">
        <f>IF(AND($A22,AG22,NOT(AI22)),Table!AH22,0)</f>
        <v>0</v>
      </c>
    </row>
    <row r="23" spans="1:34" x14ac:dyDescent="0.25">
      <c r="A23" t="b">
        <f t="shared" si="0"/>
        <v>0</v>
      </c>
      <c r="B23" t="b">
        <f>Table!B23&lt;=Inputs!B$1</f>
        <v>0</v>
      </c>
      <c r="C23" t="b">
        <f>Table!C23&lt;=Inputs!$B$6</f>
        <v>1</v>
      </c>
      <c r="D23">
        <f>IF(AND($A23,C23,NOT(E23)),Table!D23,0)</f>
        <v>0</v>
      </c>
      <c r="E23" t="b">
        <f>Table!E23&lt;=Inputs!$B$6</f>
        <v>1</v>
      </c>
      <c r="F23">
        <f>IF(AND($A23,E23,NOT(G23)),Table!F23,0)</f>
        <v>0</v>
      </c>
      <c r="G23" t="b">
        <f>Table!G23&lt;=Inputs!$B$6</f>
        <v>1</v>
      </c>
      <c r="H23">
        <f>IF(AND($A23,G23,NOT(I23)),Table!H23,0)</f>
        <v>0</v>
      </c>
      <c r="I23" t="b">
        <f>Table!I23&lt;=Inputs!$B$6</f>
        <v>1</v>
      </c>
      <c r="J23">
        <f>IF(AND($A23,I23,NOT(K23)),Table!J23,0)</f>
        <v>0</v>
      </c>
      <c r="K23" t="b">
        <f>Table!K23&lt;=Inputs!$B$6</f>
        <v>1</v>
      </c>
      <c r="L23">
        <f>IF(AND($A23,K23,NOT(M23)),Table!L23,0)</f>
        <v>0</v>
      </c>
      <c r="M23" t="b">
        <f>Table!M23&lt;=Inputs!$B$6</f>
        <v>1</v>
      </c>
      <c r="N23">
        <f>IF(AND($A23,M23,NOT(O23)),Table!N23,0)</f>
        <v>0</v>
      </c>
      <c r="O23" t="b">
        <f>Table!O23&lt;=Inputs!$B$6</f>
        <v>0</v>
      </c>
      <c r="P23">
        <f>IF(AND($A23,O23,NOT(Q23)),Table!P23,0)</f>
        <v>0</v>
      </c>
      <c r="Q23" t="b">
        <f>Table!Q23&lt;=Inputs!$B$6</f>
        <v>0</v>
      </c>
      <c r="R23">
        <f>IF(AND($A23,Q23,NOT(S23)),Table!R23,0)</f>
        <v>0</v>
      </c>
      <c r="S23" t="b">
        <f>Table!S23&lt;=Inputs!$B$6</f>
        <v>0</v>
      </c>
      <c r="T23">
        <f>IF(AND($A23,S23,NOT(U23)),Table!T23,0)</f>
        <v>0</v>
      </c>
      <c r="U23" t="b">
        <f>Table!U23&lt;=Inputs!$B$6</f>
        <v>0</v>
      </c>
      <c r="V23">
        <f>IF(AND($A23,U23,NOT(W23)),Table!V23,0)</f>
        <v>0</v>
      </c>
      <c r="W23" t="b">
        <f>Table!W23&lt;=Inputs!$B$6</f>
        <v>0</v>
      </c>
      <c r="X23">
        <f>IF(AND($A23,W23,NOT(Y23)),Table!X23,0)</f>
        <v>0</v>
      </c>
      <c r="Y23" t="b">
        <f>Table!Y23&lt;=Inputs!$B$6</f>
        <v>0</v>
      </c>
      <c r="Z23">
        <f>IF(AND($A23,Y23,NOT(AA23)),Table!Z23,0)</f>
        <v>0</v>
      </c>
      <c r="AA23" t="b">
        <f>Table!AA23&lt;=Inputs!$B$6</f>
        <v>0</v>
      </c>
      <c r="AB23">
        <f>IF(AND($A23,AA23,NOT(AC23)),Table!AB23,0)</f>
        <v>0</v>
      </c>
      <c r="AC23" t="b">
        <f>Table!AC23&lt;=Inputs!$B$6</f>
        <v>0</v>
      </c>
      <c r="AD23">
        <f>IF(AND($A23,AC23,NOT(AE23)),Table!AD23,0)</f>
        <v>0</v>
      </c>
      <c r="AE23" t="b">
        <f>Table!AE23&lt;=Inputs!$B$6</f>
        <v>0</v>
      </c>
      <c r="AF23">
        <f>IF(AND($A23,AE23,NOT(AG23)),Table!AF23,0)</f>
        <v>0</v>
      </c>
      <c r="AG23" t="b">
        <f>Table!AG23&lt;=Inputs!$B$6</f>
        <v>0</v>
      </c>
      <c r="AH23">
        <f>IF(AND($A23,AG23,NOT(AI23)),Table!AH23,0)</f>
        <v>0</v>
      </c>
    </row>
    <row r="24" spans="1:34" x14ac:dyDescent="0.25">
      <c r="A24" t="b">
        <f t="shared" si="0"/>
        <v>0</v>
      </c>
      <c r="B24" t="b">
        <f>Table!B24&lt;=Inputs!B$1</f>
        <v>0</v>
      </c>
      <c r="C24" t="b">
        <f>Table!C24&lt;=Inputs!$B$6</f>
        <v>1</v>
      </c>
      <c r="D24">
        <f>IF(AND($A24,C24,NOT(E24)),Table!D24,0)</f>
        <v>0</v>
      </c>
      <c r="E24" t="b">
        <f>Table!E24&lt;=Inputs!$B$6</f>
        <v>1</v>
      </c>
      <c r="F24">
        <f>IF(AND($A24,E24,NOT(G24)),Table!F24,0)</f>
        <v>0</v>
      </c>
      <c r="G24" t="b">
        <f>Table!G24&lt;=Inputs!$B$6</f>
        <v>1</v>
      </c>
      <c r="H24">
        <f>IF(AND($A24,G24,NOT(I24)),Table!H24,0)</f>
        <v>0</v>
      </c>
      <c r="I24" t="b">
        <f>Table!I24&lt;=Inputs!$B$6</f>
        <v>1</v>
      </c>
      <c r="J24">
        <f>IF(AND($A24,I24,NOT(K24)),Table!J24,0)</f>
        <v>0</v>
      </c>
      <c r="K24" t="b">
        <f>Table!K24&lt;=Inputs!$B$6</f>
        <v>1</v>
      </c>
      <c r="L24">
        <f>IF(AND($A24,K24,NOT(M24)),Table!L24,0)</f>
        <v>0</v>
      </c>
      <c r="M24" t="b">
        <f>Table!M24&lt;=Inputs!$B$6</f>
        <v>1</v>
      </c>
      <c r="N24">
        <f>IF(AND($A24,M24,NOT(O24)),Table!N24,0)</f>
        <v>0</v>
      </c>
      <c r="O24" t="b">
        <f>Table!O24&lt;=Inputs!$B$6</f>
        <v>0</v>
      </c>
      <c r="P24">
        <f>IF(AND($A24,O24,NOT(Q24)),Table!P24,0)</f>
        <v>0</v>
      </c>
      <c r="Q24" t="b">
        <f>Table!Q24&lt;=Inputs!$B$6</f>
        <v>0</v>
      </c>
      <c r="R24">
        <f>IF(AND($A24,Q24,NOT(S24)),Table!R24,0)</f>
        <v>0</v>
      </c>
      <c r="S24" t="b">
        <f>Table!S24&lt;=Inputs!$B$6</f>
        <v>0</v>
      </c>
      <c r="T24">
        <f>IF(AND($A24,S24,NOT(U24)),Table!T24,0)</f>
        <v>0</v>
      </c>
      <c r="U24" t="b">
        <f>Table!U24&lt;=Inputs!$B$6</f>
        <v>0</v>
      </c>
      <c r="V24">
        <f>IF(AND($A24,U24,NOT(W24)),Table!V24,0)</f>
        <v>0</v>
      </c>
      <c r="W24" t="b">
        <f>Table!W24&lt;=Inputs!$B$6</f>
        <v>0</v>
      </c>
      <c r="X24">
        <f>IF(AND($A24,W24,NOT(Y24)),Table!X24,0)</f>
        <v>0</v>
      </c>
      <c r="Y24" t="b">
        <f>Table!Y24&lt;=Inputs!$B$6</f>
        <v>0</v>
      </c>
      <c r="Z24">
        <f>IF(AND($A24,Y24,NOT(AA24)),Table!Z24,0)</f>
        <v>0</v>
      </c>
      <c r="AA24" t="b">
        <f>Table!AA24&lt;=Inputs!$B$6</f>
        <v>0</v>
      </c>
      <c r="AB24">
        <f>IF(AND($A24,AA24,NOT(AC24)),Table!AB24,0)</f>
        <v>0</v>
      </c>
      <c r="AC24" t="b">
        <f>Table!AC24&lt;=Inputs!$B$6</f>
        <v>0</v>
      </c>
      <c r="AD24">
        <f>IF(AND($A24,AC24,NOT(AE24)),Table!AD24,0)</f>
        <v>0</v>
      </c>
      <c r="AE24" t="b">
        <f>Table!AE24&lt;=Inputs!$B$6</f>
        <v>0</v>
      </c>
      <c r="AF24">
        <f>IF(AND($A24,AE24,NOT(AG24)),Table!AF24,0)</f>
        <v>0</v>
      </c>
      <c r="AG24" t="b">
        <f>Table!AG24&lt;=Inputs!$B$6</f>
        <v>0</v>
      </c>
      <c r="AH24">
        <f>IF(AND($A24,AG24,NOT(AI24)),Table!AH24,0)</f>
        <v>0</v>
      </c>
    </row>
    <row r="25" spans="1:34" x14ac:dyDescent="0.25">
      <c r="A25" t="b">
        <f t="shared" si="0"/>
        <v>0</v>
      </c>
      <c r="B25" t="b">
        <f>Table!B25&lt;=Inputs!B$1</f>
        <v>0</v>
      </c>
      <c r="C25" t="b">
        <f>Table!C25&lt;=Inputs!$B$6</f>
        <v>1</v>
      </c>
      <c r="D25">
        <f>IF(AND($A25,C25,NOT(E25)),Table!D25,0)</f>
        <v>0</v>
      </c>
      <c r="E25" t="b">
        <f>Table!E25&lt;=Inputs!$B$6</f>
        <v>1</v>
      </c>
      <c r="F25">
        <f>IF(AND($A25,E25,NOT(G25)),Table!F25,0)</f>
        <v>0</v>
      </c>
      <c r="G25" t="b">
        <f>Table!G25&lt;=Inputs!$B$6</f>
        <v>1</v>
      </c>
      <c r="H25">
        <f>IF(AND($A25,G25,NOT(I25)),Table!H25,0)</f>
        <v>0</v>
      </c>
      <c r="I25" t="b">
        <f>Table!I25&lt;=Inputs!$B$6</f>
        <v>1</v>
      </c>
      <c r="J25">
        <f>IF(AND($A25,I25,NOT(K25)),Table!J25,0)</f>
        <v>0</v>
      </c>
      <c r="K25" t="b">
        <f>Table!K25&lt;=Inputs!$B$6</f>
        <v>1</v>
      </c>
      <c r="L25">
        <f>IF(AND($A25,K25,NOT(M25)),Table!L25,0)</f>
        <v>0</v>
      </c>
      <c r="M25" t="b">
        <f>Table!M25&lt;=Inputs!$B$6</f>
        <v>1</v>
      </c>
      <c r="N25">
        <f>IF(AND($A25,M25,NOT(O25)),Table!N25,0)</f>
        <v>0</v>
      </c>
      <c r="O25" t="b">
        <f>Table!O25&lt;=Inputs!$B$6</f>
        <v>0</v>
      </c>
      <c r="P25">
        <f>IF(AND($A25,O25,NOT(Q25)),Table!P25,0)</f>
        <v>0</v>
      </c>
      <c r="Q25" t="b">
        <f>Table!Q25&lt;=Inputs!$B$6</f>
        <v>0</v>
      </c>
      <c r="R25">
        <f>IF(AND($A25,Q25,NOT(S25)),Table!R25,0)</f>
        <v>0</v>
      </c>
      <c r="S25" t="b">
        <f>Table!S25&lt;=Inputs!$B$6</f>
        <v>0</v>
      </c>
      <c r="T25">
        <f>IF(AND($A25,S25,NOT(U25)),Table!T25,0)</f>
        <v>0</v>
      </c>
      <c r="U25" t="b">
        <f>Table!U25&lt;=Inputs!$B$6</f>
        <v>0</v>
      </c>
      <c r="V25">
        <f>IF(AND($A25,U25,NOT(W25)),Table!V25,0)</f>
        <v>0</v>
      </c>
      <c r="W25" t="b">
        <f>Table!W25&lt;=Inputs!$B$6</f>
        <v>0</v>
      </c>
      <c r="X25">
        <f>IF(AND($A25,W25,NOT(Y25)),Table!X25,0)</f>
        <v>0</v>
      </c>
      <c r="Y25" t="b">
        <f>Table!Y25&lt;=Inputs!$B$6</f>
        <v>0</v>
      </c>
      <c r="Z25">
        <f>IF(AND($A25,Y25,NOT(AA25)),Table!Z25,0)</f>
        <v>0</v>
      </c>
      <c r="AA25" t="b">
        <f>Table!AA25&lt;=Inputs!$B$6</f>
        <v>0</v>
      </c>
      <c r="AB25">
        <f>IF(AND($A25,AA25,NOT(AC25)),Table!AB25,0)</f>
        <v>0</v>
      </c>
      <c r="AC25" t="b">
        <f>Table!AC25&lt;=Inputs!$B$6</f>
        <v>0</v>
      </c>
      <c r="AD25">
        <f>IF(AND($A25,AC25,NOT(AE25)),Table!AD25,0)</f>
        <v>0</v>
      </c>
      <c r="AE25" t="b">
        <f>Table!AE25&lt;=Inputs!$B$6</f>
        <v>0</v>
      </c>
      <c r="AF25">
        <f>IF(AND($A25,AE25,NOT(AG25)),Table!AF25,0)</f>
        <v>0</v>
      </c>
      <c r="AG25" t="b">
        <f>Table!AG25&lt;=Inputs!$B$6</f>
        <v>0</v>
      </c>
      <c r="AH25">
        <f>IF(AND($A25,AG25,NOT(AI25)),Table!AH25,0)</f>
        <v>0</v>
      </c>
    </row>
    <row r="26" spans="1:34" x14ac:dyDescent="0.25">
      <c r="A26" t="b">
        <f t="shared" si="0"/>
        <v>0</v>
      </c>
      <c r="B26" t="b">
        <f>Table!B26&lt;=Inputs!B$1</f>
        <v>0</v>
      </c>
      <c r="C26" t="b">
        <f>Table!C26&lt;=Inputs!$B$6</f>
        <v>1</v>
      </c>
      <c r="D26">
        <f>IF(AND($A26,C26,NOT(E26)),Table!D26,0)</f>
        <v>0</v>
      </c>
      <c r="E26" t="b">
        <f>Table!E26&lt;=Inputs!$B$6</f>
        <v>1</v>
      </c>
      <c r="F26">
        <f>IF(AND($A26,E26,NOT(G26)),Table!F26,0)</f>
        <v>0</v>
      </c>
      <c r="G26" t="b">
        <f>Table!G26&lt;=Inputs!$B$6</f>
        <v>1</v>
      </c>
      <c r="H26">
        <f>IF(AND($A26,G26,NOT(I26)),Table!H26,0)</f>
        <v>0</v>
      </c>
      <c r="I26" t="b">
        <f>Table!I26&lt;=Inputs!$B$6</f>
        <v>1</v>
      </c>
      <c r="J26">
        <f>IF(AND($A26,I26,NOT(K26)),Table!J26,0)</f>
        <v>0</v>
      </c>
      <c r="K26" t="b">
        <f>Table!K26&lt;=Inputs!$B$6</f>
        <v>1</v>
      </c>
      <c r="L26">
        <f>IF(AND($A26,K26,NOT(M26)),Table!L26,0)</f>
        <v>0</v>
      </c>
      <c r="M26" t="b">
        <f>Table!M26&lt;=Inputs!$B$6</f>
        <v>1</v>
      </c>
      <c r="N26">
        <f>IF(AND($A26,M26,NOT(O26)),Table!N26,0)</f>
        <v>0</v>
      </c>
      <c r="O26" t="b">
        <f>Table!O26&lt;=Inputs!$B$6</f>
        <v>0</v>
      </c>
      <c r="P26">
        <f>IF(AND($A26,O26,NOT(Q26)),Table!P26,0)</f>
        <v>0</v>
      </c>
      <c r="Q26" t="b">
        <f>Table!Q26&lt;=Inputs!$B$6</f>
        <v>0</v>
      </c>
      <c r="R26">
        <f>IF(AND($A26,Q26,NOT(S26)),Table!R26,0)</f>
        <v>0</v>
      </c>
      <c r="S26" t="b">
        <f>Table!S26&lt;=Inputs!$B$6</f>
        <v>0</v>
      </c>
      <c r="T26">
        <f>IF(AND($A26,S26,NOT(U26)),Table!T26,0)</f>
        <v>0</v>
      </c>
      <c r="U26" t="b">
        <f>Table!U26&lt;=Inputs!$B$6</f>
        <v>0</v>
      </c>
      <c r="V26">
        <f>IF(AND($A26,U26,NOT(W26)),Table!V26,0)</f>
        <v>0</v>
      </c>
      <c r="W26" t="b">
        <f>Table!W26&lt;=Inputs!$B$6</f>
        <v>0</v>
      </c>
      <c r="X26">
        <f>IF(AND($A26,W26,NOT(Y26)),Table!X26,0)</f>
        <v>0</v>
      </c>
      <c r="Y26" t="b">
        <f>Table!Y26&lt;=Inputs!$B$6</f>
        <v>0</v>
      </c>
      <c r="Z26">
        <f>IF(AND($A26,Y26,NOT(AA26)),Table!Z26,0)</f>
        <v>0</v>
      </c>
      <c r="AA26" t="b">
        <f>Table!AA26&lt;=Inputs!$B$6</f>
        <v>0</v>
      </c>
      <c r="AB26">
        <f>IF(AND($A26,AA26,NOT(AC26)),Table!AB26,0)</f>
        <v>0</v>
      </c>
      <c r="AC26" t="b">
        <f>Table!AC26&lt;=Inputs!$B$6</f>
        <v>0</v>
      </c>
      <c r="AD26">
        <f>IF(AND($A26,AC26,NOT(AE26)),Table!AD26,0)</f>
        <v>0</v>
      </c>
      <c r="AE26" t="b">
        <f>Table!AE26&lt;=Inputs!$B$6</f>
        <v>0</v>
      </c>
      <c r="AF26">
        <f>IF(AND($A26,AE26,NOT(AG26)),Table!AF26,0)</f>
        <v>0</v>
      </c>
      <c r="AG26" t="b">
        <f>Table!AG26&lt;=Inputs!$B$6</f>
        <v>0</v>
      </c>
      <c r="AH26">
        <f>IF(AND($A26,AG26,NOT(AI26)),Table!AH26,0)</f>
        <v>0</v>
      </c>
    </row>
    <row r="27" spans="1:34" x14ac:dyDescent="0.25">
      <c r="A27" t="b">
        <f t="shared" si="0"/>
        <v>0</v>
      </c>
      <c r="B27" t="b">
        <f>Table!B27&lt;=Inputs!B$1</f>
        <v>0</v>
      </c>
      <c r="C27" t="b">
        <f>Table!C27&lt;=Inputs!$B$6</f>
        <v>1</v>
      </c>
      <c r="D27">
        <f>IF(AND($A27,C27,NOT(E27)),Table!D27,0)</f>
        <v>0</v>
      </c>
      <c r="E27" t="b">
        <f>Table!E27&lt;=Inputs!$B$6</f>
        <v>1</v>
      </c>
      <c r="F27">
        <f>IF(AND($A27,E27,NOT(G27)),Table!F27,0)</f>
        <v>0</v>
      </c>
      <c r="G27" t="b">
        <f>Table!G27&lt;=Inputs!$B$6</f>
        <v>1</v>
      </c>
      <c r="H27">
        <f>IF(AND($A27,G27,NOT(I27)),Table!H27,0)</f>
        <v>0</v>
      </c>
      <c r="I27" t="b">
        <f>Table!I27&lt;=Inputs!$B$6</f>
        <v>1</v>
      </c>
      <c r="J27">
        <f>IF(AND($A27,I27,NOT(K27)),Table!J27,0)</f>
        <v>0</v>
      </c>
      <c r="K27" t="b">
        <f>Table!K27&lt;=Inputs!$B$6</f>
        <v>1</v>
      </c>
      <c r="L27">
        <f>IF(AND($A27,K27,NOT(M27)),Table!L27,0)</f>
        <v>0</v>
      </c>
      <c r="M27" t="b">
        <f>Table!M27&lt;=Inputs!$B$6</f>
        <v>1</v>
      </c>
      <c r="N27">
        <f>IF(AND($A27,M27,NOT(O27)),Table!N27,0)</f>
        <v>0</v>
      </c>
      <c r="O27" t="b">
        <f>Table!O27&lt;=Inputs!$B$6</f>
        <v>1</v>
      </c>
      <c r="P27">
        <f>IF(AND($A27,O27,NOT(Q27)),Table!P27,0)</f>
        <v>0</v>
      </c>
      <c r="Q27" t="b">
        <f>Table!Q27&lt;=Inputs!$B$6</f>
        <v>0</v>
      </c>
      <c r="R27">
        <f>IF(AND($A27,Q27,NOT(S27)),Table!R27,0)</f>
        <v>0</v>
      </c>
      <c r="S27" t="b">
        <f>Table!S27&lt;=Inputs!$B$6</f>
        <v>0</v>
      </c>
      <c r="T27">
        <f>IF(AND($A27,S27,NOT(U27)),Table!T27,0)</f>
        <v>0</v>
      </c>
      <c r="U27" t="b">
        <f>Table!U27&lt;=Inputs!$B$6</f>
        <v>0</v>
      </c>
      <c r="V27">
        <f>IF(AND($A27,U27,NOT(W27)),Table!V27,0)</f>
        <v>0</v>
      </c>
      <c r="W27" t="b">
        <f>Table!W27&lt;=Inputs!$B$6</f>
        <v>0</v>
      </c>
      <c r="X27">
        <f>IF(AND($A27,W27,NOT(Y27)),Table!X27,0)</f>
        <v>0</v>
      </c>
      <c r="Y27" t="b">
        <f>Table!Y27&lt;=Inputs!$B$6</f>
        <v>0</v>
      </c>
      <c r="Z27">
        <f>IF(AND($A27,Y27,NOT(AA27)),Table!Z27,0)</f>
        <v>0</v>
      </c>
      <c r="AA27" t="b">
        <f>Table!AA27&lt;=Inputs!$B$6</f>
        <v>0</v>
      </c>
      <c r="AB27">
        <f>IF(AND($A27,AA27,NOT(AC27)),Table!AB27,0)</f>
        <v>0</v>
      </c>
      <c r="AC27" t="b">
        <f>Table!AC27&lt;=Inputs!$B$6</f>
        <v>0</v>
      </c>
      <c r="AD27">
        <f>IF(AND($A27,AC27,NOT(AE27)),Table!AD27,0)</f>
        <v>0</v>
      </c>
      <c r="AE27" t="b">
        <f>Table!AE27&lt;=Inputs!$B$6</f>
        <v>0</v>
      </c>
      <c r="AF27">
        <f>IF(AND($A27,AE27,NOT(AG27)),Table!AF27,0)</f>
        <v>0</v>
      </c>
      <c r="AG27" t="b">
        <f>Table!AG27&lt;=Inputs!$B$6</f>
        <v>0</v>
      </c>
      <c r="AH27">
        <f>IF(AND($A27,AG27,NOT(AI27)),Table!AH27,0)</f>
        <v>0</v>
      </c>
    </row>
    <row r="28" spans="1:34" x14ac:dyDescent="0.25">
      <c r="A28" t="b">
        <f t="shared" si="0"/>
        <v>0</v>
      </c>
      <c r="B28" t="b">
        <f>Table!B28&lt;=Inputs!B$1</f>
        <v>0</v>
      </c>
      <c r="C28" t="b">
        <f>Table!C28&lt;=Inputs!$B$6</f>
        <v>1</v>
      </c>
      <c r="D28">
        <f>IF(AND($A28,C28,NOT(E28)),Table!D28,0)</f>
        <v>0</v>
      </c>
      <c r="E28" t="b">
        <f>Table!E28&lt;=Inputs!$B$6</f>
        <v>1</v>
      </c>
      <c r="F28">
        <f>IF(AND($A28,E28,NOT(G28)),Table!F28,0)</f>
        <v>0</v>
      </c>
      <c r="G28" t="b">
        <f>Table!G28&lt;=Inputs!$B$6</f>
        <v>1</v>
      </c>
      <c r="H28">
        <f>IF(AND($A28,G28,NOT(I28)),Table!H28,0)</f>
        <v>0</v>
      </c>
      <c r="I28" t="b">
        <f>Table!I28&lt;=Inputs!$B$6</f>
        <v>1</v>
      </c>
      <c r="J28">
        <f>IF(AND($A28,I28,NOT(K28)),Table!J28,0)</f>
        <v>0</v>
      </c>
      <c r="K28" t="b">
        <f>Table!K28&lt;=Inputs!$B$6</f>
        <v>1</v>
      </c>
      <c r="L28">
        <f>IF(AND($A28,K28,NOT(M28)),Table!L28,0)</f>
        <v>0</v>
      </c>
      <c r="M28" t="b">
        <f>Table!M28&lt;=Inputs!$B$6</f>
        <v>1</v>
      </c>
      <c r="N28">
        <f>IF(AND($A28,M28,NOT(O28)),Table!N28,0)</f>
        <v>0</v>
      </c>
      <c r="O28" t="b">
        <f>Table!O28&lt;=Inputs!$B$6</f>
        <v>1</v>
      </c>
      <c r="P28">
        <f>IF(AND($A28,O28,NOT(Q28)),Table!P28,0)</f>
        <v>0</v>
      </c>
      <c r="Q28" t="b">
        <f>Table!Q28&lt;=Inputs!$B$6</f>
        <v>0</v>
      </c>
      <c r="R28">
        <f>IF(AND($A28,Q28,NOT(S28)),Table!R28,0)</f>
        <v>0</v>
      </c>
      <c r="S28" t="b">
        <f>Table!S28&lt;=Inputs!$B$6</f>
        <v>0</v>
      </c>
      <c r="T28">
        <f>IF(AND($A28,S28,NOT(U28)),Table!T28,0)</f>
        <v>0</v>
      </c>
      <c r="U28" t="b">
        <f>Table!U28&lt;=Inputs!$B$6</f>
        <v>0</v>
      </c>
      <c r="V28">
        <f>IF(AND($A28,U28,NOT(W28)),Table!V28,0)</f>
        <v>0</v>
      </c>
      <c r="W28" t="b">
        <f>Table!W28&lt;=Inputs!$B$6</f>
        <v>0</v>
      </c>
      <c r="X28">
        <f>IF(AND($A28,W28,NOT(Y28)),Table!X28,0)</f>
        <v>0</v>
      </c>
      <c r="Y28" t="b">
        <f>Table!Y28&lt;=Inputs!$B$6</f>
        <v>0</v>
      </c>
      <c r="Z28">
        <f>IF(AND($A28,Y28,NOT(AA28)),Table!Z28,0)</f>
        <v>0</v>
      </c>
      <c r="AA28" t="b">
        <f>Table!AA28&lt;=Inputs!$B$6</f>
        <v>0</v>
      </c>
      <c r="AB28">
        <f>IF(AND($A28,AA28,NOT(AC28)),Table!AB28,0)</f>
        <v>0</v>
      </c>
      <c r="AC28" t="b">
        <f>Table!AC28&lt;=Inputs!$B$6</f>
        <v>0</v>
      </c>
      <c r="AD28">
        <f>IF(AND($A28,AC28,NOT(AE28)),Table!AD28,0)</f>
        <v>0</v>
      </c>
      <c r="AE28" t="b">
        <f>Table!AE28&lt;=Inputs!$B$6</f>
        <v>0</v>
      </c>
      <c r="AF28">
        <f>IF(AND($A28,AE28,NOT(AG28)),Table!AF28,0)</f>
        <v>0</v>
      </c>
      <c r="AG28" t="b">
        <f>Table!AG28&lt;=Inputs!$B$6</f>
        <v>0</v>
      </c>
      <c r="AH28">
        <f>IF(AND($A28,AG28,NOT(AI28)),Table!AH28,0)</f>
        <v>0</v>
      </c>
    </row>
    <row r="29" spans="1:34" x14ac:dyDescent="0.25">
      <c r="A29" t="b">
        <f t="shared" si="0"/>
        <v>0</v>
      </c>
      <c r="B29" t="b">
        <f>Table!B29&lt;=Inputs!B$1</f>
        <v>0</v>
      </c>
      <c r="C29" t="b">
        <f>Table!C29&lt;=Inputs!$B$6</f>
        <v>1</v>
      </c>
      <c r="D29">
        <f>IF(AND($A29,C29,NOT(E29)),Table!D29,0)</f>
        <v>0</v>
      </c>
      <c r="E29" t="b">
        <f>Table!E29&lt;=Inputs!$B$6</f>
        <v>1</v>
      </c>
      <c r="F29">
        <f>IF(AND($A29,E29,NOT(G29)),Table!F29,0)</f>
        <v>0</v>
      </c>
      <c r="G29" t="b">
        <f>Table!G29&lt;=Inputs!$B$6</f>
        <v>1</v>
      </c>
      <c r="H29">
        <f>IF(AND($A29,G29,NOT(I29)),Table!H29,0)</f>
        <v>0</v>
      </c>
      <c r="I29" t="b">
        <f>Table!I29&lt;=Inputs!$B$6</f>
        <v>1</v>
      </c>
      <c r="J29">
        <f>IF(AND($A29,I29,NOT(K29)),Table!J29,0)</f>
        <v>0</v>
      </c>
      <c r="K29" t="b">
        <f>Table!K29&lt;=Inputs!$B$6</f>
        <v>1</v>
      </c>
      <c r="L29">
        <f>IF(AND($A29,K29,NOT(M29)),Table!L29,0)</f>
        <v>0</v>
      </c>
      <c r="M29" t="b">
        <f>Table!M29&lt;=Inputs!$B$6</f>
        <v>1</v>
      </c>
      <c r="N29">
        <f>IF(AND($A29,M29,NOT(O29)),Table!N29,0)</f>
        <v>0</v>
      </c>
      <c r="O29" t="b">
        <f>Table!O29&lt;=Inputs!$B$6</f>
        <v>1</v>
      </c>
      <c r="P29">
        <f>IF(AND($A29,O29,NOT(Q29)),Table!P29,0)</f>
        <v>0</v>
      </c>
      <c r="Q29" t="b">
        <f>Table!Q29&lt;=Inputs!$B$6</f>
        <v>0</v>
      </c>
      <c r="R29">
        <f>IF(AND($A29,Q29,NOT(S29)),Table!R29,0)</f>
        <v>0</v>
      </c>
      <c r="S29" t="b">
        <f>Table!S29&lt;=Inputs!$B$6</f>
        <v>0</v>
      </c>
      <c r="T29">
        <f>IF(AND($A29,S29,NOT(U29)),Table!T29,0)</f>
        <v>0</v>
      </c>
      <c r="U29" t="b">
        <f>Table!U29&lt;=Inputs!$B$6</f>
        <v>0</v>
      </c>
      <c r="V29">
        <f>IF(AND($A29,U29,NOT(W29)),Table!V29,0)</f>
        <v>0</v>
      </c>
      <c r="W29" t="b">
        <f>Table!W29&lt;=Inputs!$B$6</f>
        <v>0</v>
      </c>
      <c r="X29">
        <f>IF(AND($A29,W29,NOT(Y29)),Table!X29,0)</f>
        <v>0</v>
      </c>
      <c r="Y29" t="b">
        <f>Table!Y29&lt;=Inputs!$B$6</f>
        <v>0</v>
      </c>
      <c r="Z29">
        <f>IF(AND($A29,Y29,NOT(AA29)),Table!Z29,0)</f>
        <v>0</v>
      </c>
      <c r="AA29" t="b">
        <f>Table!AA29&lt;=Inputs!$B$6</f>
        <v>0</v>
      </c>
      <c r="AB29">
        <f>IF(AND($A29,AA29,NOT(AC29)),Table!AB29,0)</f>
        <v>0</v>
      </c>
      <c r="AC29" t="b">
        <f>Table!AC29&lt;=Inputs!$B$6</f>
        <v>0</v>
      </c>
      <c r="AD29">
        <f>IF(AND($A29,AC29,NOT(AE29)),Table!AD29,0)</f>
        <v>0</v>
      </c>
      <c r="AE29" t="b">
        <f>Table!AE29&lt;=Inputs!$B$6</f>
        <v>0</v>
      </c>
      <c r="AF29">
        <f>IF(AND($A29,AE29,NOT(AG29)),Table!AF29,0)</f>
        <v>0</v>
      </c>
      <c r="AG29" t="b">
        <f>Table!AG29&lt;=Inputs!$B$6</f>
        <v>0</v>
      </c>
      <c r="AH29">
        <f>IF(AND($A29,AG29,NOT(AI29)),Table!AH29,0)</f>
        <v>0</v>
      </c>
    </row>
    <row r="30" spans="1:34" x14ac:dyDescent="0.25">
      <c r="A30" t="b">
        <f t="shared" si="0"/>
        <v>0</v>
      </c>
      <c r="B30" t="b">
        <f>Table!B30&lt;=Inputs!B$1</f>
        <v>0</v>
      </c>
      <c r="C30" t="b">
        <f>Table!C30&lt;=Inputs!$B$6</f>
        <v>1</v>
      </c>
      <c r="D30">
        <f>IF(AND($A30,C30,NOT(E30)),Table!D30,0)</f>
        <v>0</v>
      </c>
      <c r="E30" t="b">
        <f>Table!E30&lt;=Inputs!$B$6</f>
        <v>1</v>
      </c>
      <c r="F30">
        <f>IF(AND($A30,E30,NOT(G30)),Table!F30,0)</f>
        <v>0</v>
      </c>
      <c r="G30" t="b">
        <f>Table!G30&lt;=Inputs!$B$6</f>
        <v>1</v>
      </c>
      <c r="H30">
        <f>IF(AND($A30,G30,NOT(I30)),Table!H30,0)</f>
        <v>0</v>
      </c>
      <c r="I30" t="b">
        <f>Table!I30&lt;=Inputs!$B$6</f>
        <v>1</v>
      </c>
      <c r="J30">
        <f>IF(AND($A30,I30,NOT(K30)),Table!J30,0)</f>
        <v>0</v>
      </c>
      <c r="K30" t="b">
        <f>Table!K30&lt;=Inputs!$B$6</f>
        <v>1</v>
      </c>
      <c r="L30">
        <f>IF(AND($A30,K30,NOT(M30)),Table!L30,0)</f>
        <v>0</v>
      </c>
      <c r="M30" t="b">
        <f>Table!M30&lt;=Inputs!$B$6</f>
        <v>1</v>
      </c>
      <c r="N30">
        <f>IF(AND($A30,M30,NOT(O30)),Table!N30,0)</f>
        <v>0</v>
      </c>
      <c r="O30" t="b">
        <f>Table!O30&lt;=Inputs!$B$6</f>
        <v>1</v>
      </c>
      <c r="P30">
        <f>IF(AND($A30,O30,NOT(Q30)),Table!P30,0)</f>
        <v>0</v>
      </c>
      <c r="Q30" t="b">
        <f>Table!Q30&lt;=Inputs!$B$6</f>
        <v>0</v>
      </c>
      <c r="R30">
        <f>IF(AND($A30,Q30,NOT(S30)),Table!R30,0)</f>
        <v>0</v>
      </c>
      <c r="S30" t="b">
        <f>Table!S30&lt;=Inputs!$B$6</f>
        <v>0</v>
      </c>
      <c r="T30">
        <f>IF(AND($A30,S30,NOT(U30)),Table!T30,0)</f>
        <v>0</v>
      </c>
      <c r="U30" t="b">
        <f>Table!U30&lt;=Inputs!$B$6</f>
        <v>0</v>
      </c>
      <c r="V30">
        <f>IF(AND($A30,U30,NOT(W30)),Table!V30,0)</f>
        <v>0</v>
      </c>
      <c r="W30" t="b">
        <f>Table!W30&lt;=Inputs!$B$6</f>
        <v>0</v>
      </c>
      <c r="X30">
        <f>IF(AND($A30,W30,NOT(Y30)),Table!X30,0)</f>
        <v>0</v>
      </c>
      <c r="Y30" t="b">
        <f>Table!Y30&lt;=Inputs!$B$6</f>
        <v>0</v>
      </c>
      <c r="Z30">
        <f>IF(AND($A30,Y30,NOT(AA30)),Table!Z30,0)</f>
        <v>0</v>
      </c>
      <c r="AA30" t="b">
        <f>Table!AA30&lt;=Inputs!$B$6</f>
        <v>0</v>
      </c>
      <c r="AB30">
        <f>IF(AND($A30,AA30,NOT(AC30)),Table!AB30,0)</f>
        <v>0</v>
      </c>
      <c r="AC30" t="b">
        <f>Table!AC30&lt;=Inputs!$B$6</f>
        <v>0</v>
      </c>
      <c r="AD30">
        <f>IF(AND($A30,AC30,NOT(AE30)),Table!AD30,0)</f>
        <v>0</v>
      </c>
      <c r="AE30" t="b">
        <f>Table!AE30&lt;=Inputs!$B$6</f>
        <v>0</v>
      </c>
      <c r="AF30">
        <f>IF(AND($A30,AE30,NOT(AG30)),Table!AF30,0)</f>
        <v>0</v>
      </c>
      <c r="AG30" t="b">
        <f>Table!AG30&lt;=Inputs!$B$6</f>
        <v>0</v>
      </c>
      <c r="AH30">
        <f>IF(AND($A30,AG30,NOT(AI30)),Table!AH30,0)</f>
        <v>0</v>
      </c>
    </row>
    <row r="31" spans="1:34" x14ac:dyDescent="0.25">
      <c r="A31" t="b">
        <f t="shared" si="0"/>
        <v>0</v>
      </c>
      <c r="B31" t="b">
        <f>Table!B31&lt;=Inputs!B$1</f>
        <v>0</v>
      </c>
      <c r="C31" t="b">
        <f>Table!C31&lt;=Inputs!$B$6</f>
        <v>1</v>
      </c>
      <c r="D31">
        <f>IF(AND($A31,C31,NOT(E31)),Table!D31,0)</f>
        <v>0</v>
      </c>
      <c r="E31" t="b">
        <f>Table!E31&lt;=Inputs!$B$6</f>
        <v>1</v>
      </c>
      <c r="F31">
        <f>IF(AND($A31,E31,NOT(G31)),Table!F31,0)</f>
        <v>0</v>
      </c>
      <c r="G31" t="b">
        <f>Table!G31&lt;=Inputs!$B$6</f>
        <v>1</v>
      </c>
      <c r="H31">
        <f>IF(AND($A31,G31,NOT(I31)),Table!H31,0)</f>
        <v>0</v>
      </c>
      <c r="I31" t="b">
        <f>Table!I31&lt;=Inputs!$B$6</f>
        <v>1</v>
      </c>
      <c r="J31">
        <f>IF(AND($A31,I31,NOT(K31)),Table!J31,0)</f>
        <v>0</v>
      </c>
      <c r="K31" t="b">
        <f>Table!K31&lt;=Inputs!$B$6</f>
        <v>1</v>
      </c>
      <c r="L31">
        <f>IF(AND($A31,K31,NOT(M31)),Table!L31,0)</f>
        <v>0</v>
      </c>
      <c r="M31" t="b">
        <f>Table!M31&lt;=Inputs!$B$6</f>
        <v>1</v>
      </c>
      <c r="N31">
        <f>IF(AND($A31,M31,NOT(O31)),Table!N31,0)</f>
        <v>0</v>
      </c>
      <c r="O31" t="b">
        <f>Table!O31&lt;=Inputs!$B$6</f>
        <v>1</v>
      </c>
      <c r="P31">
        <f>IF(AND($A31,O31,NOT(Q31)),Table!P31,0)</f>
        <v>0</v>
      </c>
      <c r="Q31" t="b">
        <f>Table!Q31&lt;=Inputs!$B$6</f>
        <v>1</v>
      </c>
      <c r="R31">
        <f>IF(AND($A31,Q31,NOT(S31)),Table!R31,0)</f>
        <v>0</v>
      </c>
      <c r="S31" t="b">
        <f>Table!S31&lt;=Inputs!$B$6</f>
        <v>0</v>
      </c>
      <c r="T31">
        <f>IF(AND($A31,S31,NOT(U31)),Table!T31,0)</f>
        <v>0</v>
      </c>
      <c r="U31" t="b">
        <f>Table!U31&lt;=Inputs!$B$6</f>
        <v>0</v>
      </c>
      <c r="V31">
        <f>IF(AND($A31,U31,NOT(W31)),Table!V31,0)</f>
        <v>0</v>
      </c>
      <c r="W31" t="b">
        <f>Table!W31&lt;=Inputs!$B$6</f>
        <v>0</v>
      </c>
      <c r="X31">
        <f>IF(AND($A31,W31,NOT(Y31)),Table!X31,0)</f>
        <v>0</v>
      </c>
      <c r="Y31" t="b">
        <f>Table!Y31&lt;=Inputs!$B$6</f>
        <v>0</v>
      </c>
      <c r="Z31">
        <f>IF(AND($A31,Y31,NOT(AA31)),Table!Z31,0)</f>
        <v>0</v>
      </c>
      <c r="AA31" t="b">
        <f>Table!AA31&lt;=Inputs!$B$6</f>
        <v>0</v>
      </c>
      <c r="AB31">
        <f>IF(AND($A31,AA31,NOT(AC31)),Table!AB31,0)</f>
        <v>0</v>
      </c>
      <c r="AC31" t="b">
        <f>Table!AC31&lt;=Inputs!$B$6</f>
        <v>0</v>
      </c>
      <c r="AD31">
        <f>IF(AND($A31,AC31,NOT(AE31)),Table!AD31,0)</f>
        <v>0</v>
      </c>
      <c r="AE31" t="b">
        <f>Table!AE31&lt;=Inputs!$B$6</f>
        <v>0</v>
      </c>
      <c r="AF31">
        <f>IF(AND($A31,AE31,NOT(AG31)),Table!AF31,0)</f>
        <v>0</v>
      </c>
      <c r="AG31" t="b">
        <f>Table!AG31&lt;=Inputs!$B$6</f>
        <v>0</v>
      </c>
      <c r="AH31">
        <f>IF(AND($A31,AG31,NOT(AI31)),Table!AH31,0)</f>
        <v>0</v>
      </c>
    </row>
    <row r="32" spans="1:34" x14ac:dyDescent="0.25">
      <c r="A32" t="b">
        <f t="shared" si="0"/>
        <v>0</v>
      </c>
      <c r="B32" t="b">
        <f>Table!B32&lt;=Inputs!B$1</f>
        <v>0</v>
      </c>
      <c r="C32" t="b">
        <f>Table!C32&lt;=Inputs!$B$6</f>
        <v>1</v>
      </c>
      <c r="D32">
        <f>IF(AND($A32,C32,NOT(E32)),Table!D32,0)</f>
        <v>0</v>
      </c>
      <c r="E32" t="b">
        <f>Table!E32&lt;=Inputs!$B$6</f>
        <v>1</v>
      </c>
      <c r="F32">
        <f>IF(AND($A32,E32,NOT(G32)),Table!F32,0)</f>
        <v>0</v>
      </c>
      <c r="G32" t="b">
        <f>Table!G32&lt;=Inputs!$B$6</f>
        <v>1</v>
      </c>
      <c r="H32">
        <f>IF(AND($A32,G32,NOT(I32)),Table!H32,0)</f>
        <v>0</v>
      </c>
      <c r="I32" t="b">
        <f>Table!I32&lt;=Inputs!$B$6</f>
        <v>1</v>
      </c>
      <c r="J32">
        <f>IF(AND($A32,I32,NOT(K32)),Table!J32,0)</f>
        <v>0</v>
      </c>
      <c r="K32" t="b">
        <f>Table!K32&lt;=Inputs!$B$6</f>
        <v>1</v>
      </c>
      <c r="L32">
        <f>IF(AND($A32,K32,NOT(M32)),Table!L32,0)</f>
        <v>0</v>
      </c>
      <c r="M32" t="b">
        <f>Table!M32&lt;=Inputs!$B$6</f>
        <v>1</v>
      </c>
      <c r="N32">
        <f>IF(AND($A32,M32,NOT(O32)),Table!N32,0)</f>
        <v>0</v>
      </c>
      <c r="O32" t="b">
        <f>Table!O32&lt;=Inputs!$B$6</f>
        <v>1</v>
      </c>
      <c r="P32">
        <f>IF(AND($A32,O32,NOT(Q32)),Table!P32,0)</f>
        <v>0</v>
      </c>
      <c r="Q32" t="b">
        <f>Table!Q32&lt;=Inputs!$B$6</f>
        <v>1</v>
      </c>
      <c r="R32">
        <f>IF(AND($A32,Q32,NOT(S32)),Table!R32,0)</f>
        <v>0</v>
      </c>
      <c r="S32" t="b">
        <f>Table!S32&lt;=Inputs!$B$6</f>
        <v>0</v>
      </c>
      <c r="T32">
        <f>IF(AND($A32,S32,NOT(U32)),Table!T32,0)</f>
        <v>0</v>
      </c>
      <c r="U32" t="b">
        <f>Table!U32&lt;=Inputs!$B$6</f>
        <v>0</v>
      </c>
      <c r="V32">
        <f>IF(AND($A32,U32,NOT(W32)),Table!V32,0)</f>
        <v>0</v>
      </c>
      <c r="W32" t="b">
        <f>Table!W32&lt;=Inputs!$B$6</f>
        <v>0</v>
      </c>
      <c r="X32">
        <f>IF(AND($A32,W32,NOT(Y32)),Table!X32,0)</f>
        <v>0</v>
      </c>
      <c r="Y32" t="b">
        <f>Table!Y32&lt;=Inputs!$B$6</f>
        <v>0</v>
      </c>
      <c r="Z32">
        <f>IF(AND($A32,Y32,NOT(AA32)),Table!Z32,0)</f>
        <v>0</v>
      </c>
      <c r="AA32" t="b">
        <f>Table!AA32&lt;=Inputs!$B$6</f>
        <v>0</v>
      </c>
      <c r="AB32">
        <f>IF(AND($A32,AA32,NOT(AC32)),Table!AB32,0)</f>
        <v>0</v>
      </c>
      <c r="AC32" t="b">
        <f>Table!AC32&lt;=Inputs!$B$6</f>
        <v>0</v>
      </c>
      <c r="AD32">
        <f>IF(AND($A32,AC32,NOT(AE32)),Table!AD32,0)</f>
        <v>0</v>
      </c>
      <c r="AE32" t="b">
        <f>Table!AE32&lt;=Inputs!$B$6</f>
        <v>0</v>
      </c>
      <c r="AF32">
        <f>IF(AND($A32,AE32,NOT(AG32)),Table!AF32,0)</f>
        <v>0</v>
      </c>
      <c r="AG32" t="b">
        <f>Table!AG32&lt;=Inputs!$B$6</f>
        <v>0</v>
      </c>
      <c r="AH32">
        <f>IF(AND($A32,AG32,NOT(AI32)),Table!AH32,0)</f>
        <v>0</v>
      </c>
    </row>
    <row r="33" spans="1:34" x14ac:dyDescent="0.25">
      <c r="A33" t="b">
        <f t="shared" si="0"/>
        <v>0</v>
      </c>
      <c r="B33" t="b">
        <f>Table!B33&lt;=Inputs!B$1</f>
        <v>0</v>
      </c>
      <c r="C33" t="b">
        <f>Table!C33&lt;=Inputs!$B$6</f>
        <v>1</v>
      </c>
      <c r="D33">
        <f>IF(AND($A33,C33,NOT(E33)),Table!D33,0)</f>
        <v>0</v>
      </c>
      <c r="E33" t="b">
        <f>Table!E33&lt;=Inputs!$B$6</f>
        <v>1</v>
      </c>
      <c r="F33">
        <f>IF(AND($A33,E33,NOT(G33)),Table!F33,0)</f>
        <v>0</v>
      </c>
      <c r="G33" t="b">
        <f>Table!G33&lt;=Inputs!$B$6</f>
        <v>1</v>
      </c>
      <c r="H33">
        <f>IF(AND($A33,G33,NOT(I33)),Table!H33,0)</f>
        <v>0</v>
      </c>
      <c r="I33" t="b">
        <f>Table!I33&lt;=Inputs!$B$6</f>
        <v>1</v>
      </c>
      <c r="J33">
        <f>IF(AND($A33,I33,NOT(K33)),Table!J33,0)</f>
        <v>0</v>
      </c>
      <c r="K33" t="b">
        <f>Table!K33&lt;=Inputs!$B$6</f>
        <v>1</v>
      </c>
      <c r="L33">
        <f>IF(AND($A33,K33,NOT(M33)),Table!L33,0)</f>
        <v>0</v>
      </c>
      <c r="M33" t="b">
        <f>Table!M33&lt;=Inputs!$B$6</f>
        <v>1</v>
      </c>
      <c r="N33">
        <f>IF(AND($A33,M33,NOT(O33)),Table!N33,0)</f>
        <v>0</v>
      </c>
      <c r="O33" t="b">
        <f>Table!O33&lt;=Inputs!$B$6</f>
        <v>1</v>
      </c>
      <c r="P33">
        <f>IF(AND($A33,O33,NOT(Q33)),Table!P33,0)</f>
        <v>0</v>
      </c>
      <c r="Q33" t="b">
        <f>Table!Q33&lt;=Inputs!$B$6</f>
        <v>1</v>
      </c>
      <c r="R33">
        <f>IF(AND($A33,Q33,NOT(S33)),Table!R33,0)</f>
        <v>0</v>
      </c>
      <c r="S33" t="b">
        <f>Table!S33&lt;=Inputs!$B$6</f>
        <v>0</v>
      </c>
      <c r="T33">
        <f>IF(AND($A33,S33,NOT(U33)),Table!T33,0)</f>
        <v>0</v>
      </c>
      <c r="U33" t="b">
        <f>Table!U33&lt;=Inputs!$B$6</f>
        <v>0</v>
      </c>
      <c r="V33">
        <f>IF(AND($A33,U33,NOT(W33)),Table!V33,0)</f>
        <v>0</v>
      </c>
      <c r="W33" t="b">
        <f>Table!W33&lt;=Inputs!$B$6</f>
        <v>0</v>
      </c>
      <c r="X33">
        <f>IF(AND($A33,W33,NOT(Y33)),Table!X33,0)</f>
        <v>0</v>
      </c>
      <c r="Y33" t="b">
        <f>Table!Y33&lt;=Inputs!$B$6</f>
        <v>0</v>
      </c>
      <c r="Z33">
        <f>IF(AND($A33,Y33,NOT(AA33)),Table!Z33,0)</f>
        <v>0</v>
      </c>
      <c r="AA33" t="b">
        <f>Table!AA33&lt;=Inputs!$B$6</f>
        <v>0</v>
      </c>
      <c r="AB33">
        <f>IF(AND($A33,AA33,NOT(AC33)),Table!AB33,0)</f>
        <v>0</v>
      </c>
      <c r="AC33" t="b">
        <f>Table!AC33&lt;=Inputs!$B$6</f>
        <v>0</v>
      </c>
      <c r="AD33">
        <f>IF(AND($A33,AC33,NOT(AE33)),Table!AD33,0)</f>
        <v>0</v>
      </c>
      <c r="AE33" t="b">
        <f>Table!AE33&lt;=Inputs!$B$6</f>
        <v>0</v>
      </c>
      <c r="AF33">
        <f>IF(AND($A33,AE33,NOT(AG33)),Table!AF33,0)</f>
        <v>0</v>
      </c>
      <c r="AG33" t="b">
        <f>Table!AG33&lt;=Inputs!$B$6</f>
        <v>0</v>
      </c>
      <c r="AH33">
        <f>IF(AND($A33,AG33,NOT(AI33)),Table!AH33,0)</f>
        <v>0</v>
      </c>
    </row>
    <row r="34" spans="1:34" x14ac:dyDescent="0.25">
      <c r="A34" t="b">
        <f t="shared" si="0"/>
        <v>0</v>
      </c>
      <c r="B34" t="b">
        <f>Table!B34&lt;=Inputs!B$1</f>
        <v>0</v>
      </c>
      <c r="C34" t="b">
        <f>Table!C34&lt;=Inputs!$B$6</f>
        <v>1</v>
      </c>
      <c r="D34">
        <f>IF(AND($A34,C34,NOT(E34)),Table!D34,0)</f>
        <v>0</v>
      </c>
      <c r="E34" t="b">
        <f>Table!E34&lt;=Inputs!$B$6</f>
        <v>1</v>
      </c>
      <c r="F34">
        <f>IF(AND($A34,E34,NOT(G34)),Table!F34,0)</f>
        <v>0</v>
      </c>
      <c r="G34" t="b">
        <f>Table!G34&lt;=Inputs!$B$6</f>
        <v>1</v>
      </c>
      <c r="H34">
        <f>IF(AND($A34,G34,NOT(I34)),Table!H34,0)</f>
        <v>0</v>
      </c>
      <c r="I34" t="b">
        <f>Table!I34&lt;=Inputs!$B$6</f>
        <v>1</v>
      </c>
      <c r="J34">
        <f>IF(AND($A34,I34,NOT(K34)),Table!J34,0)</f>
        <v>0</v>
      </c>
      <c r="K34" t="b">
        <f>Table!K34&lt;=Inputs!$B$6</f>
        <v>1</v>
      </c>
      <c r="L34">
        <f>IF(AND($A34,K34,NOT(M34)),Table!L34,0)</f>
        <v>0</v>
      </c>
      <c r="M34" t="b">
        <f>Table!M34&lt;=Inputs!$B$6</f>
        <v>1</v>
      </c>
      <c r="N34">
        <f>IF(AND($A34,M34,NOT(O34)),Table!N34,0)</f>
        <v>0</v>
      </c>
      <c r="O34" t="b">
        <f>Table!O34&lt;=Inputs!$B$6</f>
        <v>1</v>
      </c>
      <c r="P34">
        <f>IF(AND($A34,O34,NOT(Q34)),Table!P34,0)</f>
        <v>0</v>
      </c>
      <c r="Q34" t="b">
        <f>Table!Q34&lt;=Inputs!$B$6</f>
        <v>1</v>
      </c>
      <c r="R34">
        <f>IF(AND($A34,Q34,NOT(S34)),Table!R34,0)</f>
        <v>0</v>
      </c>
      <c r="S34" t="b">
        <f>Table!S34&lt;=Inputs!$B$6</f>
        <v>0</v>
      </c>
      <c r="T34">
        <f>IF(AND($A34,S34,NOT(U34)),Table!T34,0)</f>
        <v>0</v>
      </c>
      <c r="U34" t="b">
        <f>Table!U34&lt;=Inputs!$B$6</f>
        <v>0</v>
      </c>
      <c r="V34">
        <f>IF(AND($A34,U34,NOT(W34)),Table!V34,0)</f>
        <v>0</v>
      </c>
      <c r="W34" t="b">
        <f>Table!W34&lt;=Inputs!$B$6</f>
        <v>0</v>
      </c>
      <c r="X34">
        <f>IF(AND($A34,W34,NOT(Y34)),Table!X34,0)</f>
        <v>0</v>
      </c>
      <c r="Y34" t="b">
        <f>Table!Y34&lt;=Inputs!$B$6</f>
        <v>0</v>
      </c>
      <c r="Z34">
        <f>IF(AND($A34,Y34,NOT(AA34)),Table!Z34,0)</f>
        <v>0</v>
      </c>
      <c r="AA34" t="b">
        <f>Table!AA34&lt;=Inputs!$B$6</f>
        <v>0</v>
      </c>
      <c r="AB34">
        <f>IF(AND($A34,AA34,NOT(AC34)),Table!AB34,0)</f>
        <v>0</v>
      </c>
      <c r="AC34" t="b">
        <f>Table!AC34&lt;=Inputs!$B$6</f>
        <v>0</v>
      </c>
      <c r="AD34">
        <f>IF(AND($A34,AC34,NOT(AE34)),Table!AD34,0)</f>
        <v>0</v>
      </c>
      <c r="AE34" t="b">
        <f>Table!AE34&lt;=Inputs!$B$6</f>
        <v>0</v>
      </c>
      <c r="AF34">
        <f>IF(AND($A34,AE34,NOT(AG34)),Table!AF34,0)</f>
        <v>0</v>
      </c>
      <c r="AG34" t="b">
        <f>Table!AG34&lt;=Inputs!$B$6</f>
        <v>0</v>
      </c>
      <c r="AH34">
        <f>IF(AND($A34,AG34,NOT(AI34)),Table!AH34,0)</f>
        <v>0</v>
      </c>
    </row>
    <row r="35" spans="1:34" x14ac:dyDescent="0.25">
      <c r="A35" t="b">
        <f t="shared" si="0"/>
        <v>0</v>
      </c>
      <c r="B35" t="b">
        <f>Table!B35&lt;=Inputs!B$1</f>
        <v>0</v>
      </c>
      <c r="C35" t="b">
        <f>Table!C35&lt;=Inputs!$B$6</f>
        <v>1</v>
      </c>
      <c r="D35">
        <f>IF(AND($A35,C35,NOT(E35)),Table!D35,0)</f>
        <v>0</v>
      </c>
      <c r="E35" t="b">
        <f>Table!E35&lt;=Inputs!$B$6</f>
        <v>1</v>
      </c>
      <c r="F35">
        <f>IF(AND($A35,E35,NOT(G35)),Table!F35,0)</f>
        <v>0</v>
      </c>
      <c r="G35" t="b">
        <f>Table!G35&lt;=Inputs!$B$6</f>
        <v>1</v>
      </c>
      <c r="H35">
        <f>IF(AND($A35,G35,NOT(I35)),Table!H35,0)</f>
        <v>0</v>
      </c>
      <c r="I35" t="b">
        <f>Table!I35&lt;=Inputs!$B$6</f>
        <v>1</v>
      </c>
      <c r="J35">
        <f>IF(AND($A35,I35,NOT(K35)),Table!J35,0)</f>
        <v>0</v>
      </c>
      <c r="K35" t="b">
        <f>Table!K35&lt;=Inputs!$B$6</f>
        <v>1</v>
      </c>
      <c r="L35">
        <f>IF(AND($A35,K35,NOT(M35)),Table!L35,0)</f>
        <v>0</v>
      </c>
      <c r="M35" t="b">
        <f>Table!M35&lt;=Inputs!$B$6</f>
        <v>1</v>
      </c>
      <c r="N35">
        <f>IF(AND($A35,M35,NOT(O35)),Table!N35,0)</f>
        <v>0</v>
      </c>
      <c r="O35" t="b">
        <f>Table!O35&lt;=Inputs!$B$6</f>
        <v>1</v>
      </c>
      <c r="P35">
        <f>IF(AND($A35,O35,NOT(Q35)),Table!P35,0)</f>
        <v>0</v>
      </c>
      <c r="Q35" t="b">
        <f>Table!Q35&lt;=Inputs!$B$6</f>
        <v>1</v>
      </c>
      <c r="R35">
        <f>IF(AND($A35,Q35,NOT(S35)),Table!R35,0)</f>
        <v>0</v>
      </c>
      <c r="S35" t="b">
        <f>Table!S35&lt;=Inputs!$B$6</f>
        <v>1</v>
      </c>
      <c r="T35">
        <f>IF(AND($A35,S35,NOT(U35)),Table!T35,0)</f>
        <v>0</v>
      </c>
      <c r="U35" t="b">
        <f>Table!U35&lt;=Inputs!$B$6</f>
        <v>0</v>
      </c>
      <c r="V35">
        <f>IF(AND($A35,U35,NOT(W35)),Table!V35,0)</f>
        <v>0</v>
      </c>
      <c r="W35" t="b">
        <f>Table!W35&lt;=Inputs!$B$6</f>
        <v>0</v>
      </c>
      <c r="X35">
        <f>IF(AND($A35,W35,NOT(Y35)),Table!X35,0)</f>
        <v>0</v>
      </c>
      <c r="Y35" t="b">
        <f>Table!Y35&lt;=Inputs!$B$6</f>
        <v>0</v>
      </c>
      <c r="Z35">
        <f>IF(AND($A35,Y35,NOT(AA35)),Table!Z35,0)</f>
        <v>0</v>
      </c>
      <c r="AA35" t="b">
        <f>Table!AA35&lt;=Inputs!$B$6</f>
        <v>0</v>
      </c>
      <c r="AB35">
        <f>IF(AND($A35,AA35,NOT(AC35)),Table!AB35,0)</f>
        <v>0</v>
      </c>
      <c r="AC35" t="b">
        <f>Table!AC35&lt;=Inputs!$B$6</f>
        <v>0</v>
      </c>
      <c r="AD35">
        <f>IF(AND($A35,AC35,NOT(AE35)),Table!AD35,0)</f>
        <v>0</v>
      </c>
      <c r="AE35" t="b">
        <f>Table!AE35&lt;=Inputs!$B$6</f>
        <v>0</v>
      </c>
      <c r="AF35">
        <f>IF(AND($A35,AE35,NOT(AG35)),Table!AF35,0)</f>
        <v>0</v>
      </c>
      <c r="AG35" t="b">
        <f>Table!AG35&lt;=Inputs!$B$6</f>
        <v>0</v>
      </c>
      <c r="AH35">
        <f>IF(AND($A35,AG35,NOT(AI35)),Table!AH35,0)</f>
        <v>0</v>
      </c>
    </row>
    <row r="36" spans="1:34" x14ac:dyDescent="0.25">
      <c r="A36" t="b">
        <f t="shared" si="0"/>
        <v>0</v>
      </c>
      <c r="B36" t="b">
        <f>Table!B36&lt;=Inputs!B$1</f>
        <v>0</v>
      </c>
      <c r="C36" t="b">
        <f>Table!C36&lt;=Inputs!$B$6</f>
        <v>1</v>
      </c>
      <c r="D36">
        <f>IF(AND($A36,C36,NOT(E36)),Table!D36,0)</f>
        <v>0</v>
      </c>
      <c r="E36" t="b">
        <f>Table!E36&lt;=Inputs!$B$6</f>
        <v>1</v>
      </c>
      <c r="F36">
        <f>IF(AND($A36,E36,NOT(G36)),Table!F36,0)</f>
        <v>0</v>
      </c>
      <c r="G36" t="b">
        <f>Table!G36&lt;=Inputs!$B$6</f>
        <v>1</v>
      </c>
      <c r="H36">
        <f>IF(AND($A36,G36,NOT(I36)),Table!H36,0)</f>
        <v>0</v>
      </c>
      <c r="I36" t="b">
        <f>Table!I36&lt;=Inputs!$B$6</f>
        <v>1</v>
      </c>
      <c r="J36">
        <f>IF(AND($A36,I36,NOT(K36)),Table!J36,0)</f>
        <v>0</v>
      </c>
      <c r="K36" t="b">
        <f>Table!K36&lt;=Inputs!$B$6</f>
        <v>1</v>
      </c>
      <c r="L36">
        <f>IF(AND($A36,K36,NOT(M36)),Table!L36,0)</f>
        <v>0</v>
      </c>
      <c r="M36" t="b">
        <f>Table!M36&lt;=Inputs!$B$6</f>
        <v>1</v>
      </c>
      <c r="N36">
        <f>IF(AND($A36,M36,NOT(O36)),Table!N36,0)</f>
        <v>0</v>
      </c>
      <c r="O36" t="b">
        <f>Table!O36&lt;=Inputs!$B$6</f>
        <v>1</v>
      </c>
      <c r="P36">
        <f>IF(AND($A36,O36,NOT(Q36)),Table!P36,0)</f>
        <v>0</v>
      </c>
      <c r="Q36" t="b">
        <f>Table!Q36&lt;=Inputs!$B$6</f>
        <v>1</v>
      </c>
      <c r="R36">
        <f>IF(AND($A36,Q36,NOT(S36)),Table!R36,0)</f>
        <v>0</v>
      </c>
      <c r="S36" t="b">
        <f>Table!S36&lt;=Inputs!$B$6</f>
        <v>1</v>
      </c>
      <c r="T36">
        <f>IF(AND($A36,S36,NOT(U36)),Table!T36,0)</f>
        <v>0</v>
      </c>
      <c r="U36" t="b">
        <f>Table!U36&lt;=Inputs!$B$6</f>
        <v>0</v>
      </c>
      <c r="V36">
        <f>IF(AND($A36,U36,NOT(W36)),Table!V36,0)</f>
        <v>0</v>
      </c>
      <c r="W36" t="b">
        <f>Table!W36&lt;=Inputs!$B$6</f>
        <v>0</v>
      </c>
      <c r="X36">
        <f>IF(AND($A36,W36,NOT(Y36)),Table!X36,0)</f>
        <v>0</v>
      </c>
      <c r="Y36" t="b">
        <f>Table!Y36&lt;=Inputs!$B$6</f>
        <v>0</v>
      </c>
      <c r="Z36">
        <f>IF(AND($A36,Y36,NOT(AA36)),Table!Z36,0)</f>
        <v>0</v>
      </c>
      <c r="AA36" t="b">
        <f>Table!AA36&lt;=Inputs!$B$6</f>
        <v>0</v>
      </c>
      <c r="AB36">
        <f>IF(AND($A36,AA36,NOT(AC36)),Table!AB36,0)</f>
        <v>0</v>
      </c>
      <c r="AC36" t="b">
        <f>Table!AC36&lt;=Inputs!$B$6</f>
        <v>0</v>
      </c>
      <c r="AD36">
        <f>IF(AND($A36,AC36,NOT(AE36)),Table!AD36,0)</f>
        <v>0</v>
      </c>
      <c r="AE36" t="b">
        <f>Table!AE36&lt;=Inputs!$B$6</f>
        <v>0</v>
      </c>
      <c r="AF36">
        <f>IF(AND($A36,AE36,NOT(AG36)),Table!AF36,0)</f>
        <v>0</v>
      </c>
      <c r="AG36" t="b">
        <f>Table!AG36&lt;=Inputs!$B$6</f>
        <v>0</v>
      </c>
      <c r="AH36">
        <f>IF(AND($A36,AG36,NOT(AI36)),Table!AH36,0)</f>
        <v>0</v>
      </c>
    </row>
    <row r="38" spans="1:34" x14ac:dyDescent="0.25">
      <c r="D38">
        <f>SUM(D6:D36)</f>
        <v>0</v>
      </c>
      <c r="F38">
        <f>SUM(F6:F36)</f>
        <v>0</v>
      </c>
      <c r="H38">
        <f>SUM(H6:H36)</f>
        <v>0</v>
      </c>
      <c r="J38">
        <f>SUM(J6:J36)</f>
        <v>100</v>
      </c>
      <c r="L38">
        <f>SUM(L6:L36)</f>
        <v>0</v>
      </c>
      <c r="N38">
        <f>SUM(N6:N36)</f>
        <v>0</v>
      </c>
      <c r="P38">
        <f>SUM(P6:P36)</f>
        <v>0</v>
      </c>
      <c r="R38">
        <f>SUM(R6:R36)</f>
        <v>0</v>
      </c>
      <c r="T38">
        <f>SUM(T6:T36)</f>
        <v>0</v>
      </c>
      <c r="V38">
        <f>SUM(V6:V36)</f>
        <v>0</v>
      </c>
      <c r="X38">
        <f>SUM(X6:X36)</f>
        <v>0</v>
      </c>
      <c r="Z38">
        <f>SUM(Z6:Z36)</f>
        <v>0</v>
      </c>
      <c r="AB38">
        <f>SUM(AB6:AB36)</f>
        <v>0</v>
      </c>
      <c r="AD38">
        <f>SUM(AD6:AD36)</f>
        <v>0</v>
      </c>
      <c r="AF38">
        <f>SUM(AF6:AF36)</f>
        <v>0</v>
      </c>
      <c r="AH38">
        <f>SUM(AH6:AH36)</f>
        <v>0</v>
      </c>
    </row>
    <row r="40" spans="1:34" x14ac:dyDescent="0.25">
      <c r="D40">
        <f>SUM(D38:AH38)</f>
        <v>100</v>
      </c>
    </row>
  </sheetData>
  <conditionalFormatting sqref="J5:J36">
    <cfRule type="cellIs" dxfId="37" priority="13" operator="equal">
      <formula>TRUE</formula>
    </cfRule>
  </conditionalFormatting>
  <conditionalFormatting sqref="F5:F36">
    <cfRule type="cellIs" dxfId="36" priority="15" operator="equal">
      <formula>TRUE</formula>
    </cfRule>
  </conditionalFormatting>
  <conditionalFormatting sqref="A7:A36">
    <cfRule type="cellIs" dxfId="35" priority="74" operator="equal">
      <formula>TRUE</formula>
    </cfRule>
    <cfRule type="colorScale" priority="75">
      <colorScale>
        <cfvo type="min"/>
        <cfvo type="max"/>
        <color rgb="FFFF7128"/>
        <color rgb="FFFFEF9C"/>
      </colorScale>
    </cfRule>
  </conditionalFormatting>
  <conditionalFormatting sqref="A6">
    <cfRule type="cellIs" dxfId="34" priority="59" operator="equal">
      <formula>TRUE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A5">
    <cfRule type="cellIs" dxfId="33" priority="44" operator="equal">
      <formula>TRUE</formula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D5:D36">
    <cfRule type="cellIs" dxfId="32" priority="31" operator="equal">
      <formula>TRUE</formula>
    </cfRule>
  </conditionalFormatting>
  <conditionalFormatting sqref="AF5:AF36">
    <cfRule type="cellIs" dxfId="31" priority="2" operator="equal">
      <formula>TRUE</formula>
    </cfRule>
  </conditionalFormatting>
  <conditionalFormatting sqref="AD5:AD36">
    <cfRule type="cellIs" dxfId="30" priority="3" operator="equal">
      <formula>TRUE</formula>
    </cfRule>
  </conditionalFormatting>
  <conditionalFormatting sqref="H5:H36">
    <cfRule type="cellIs" dxfId="29" priority="14" operator="equal">
      <formula>TRUE</formula>
    </cfRule>
  </conditionalFormatting>
  <conditionalFormatting sqref="L5:L36">
    <cfRule type="cellIs" dxfId="28" priority="12" operator="equal">
      <formula>TRUE</formula>
    </cfRule>
  </conditionalFormatting>
  <conditionalFormatting sqref="N5:N36">
    <cfRule type="cellIs" dxfId="27" priority="11" operator="equal">
      <formula>TRUE</formula>
    </cfRule>
  </conditionalFormatting>
  <conditionalFormatting sqref="P5:P36">
    <cfRule type="cellIs" dxfId="26" priority="10" operator="equal">
      <formula>TRUE</formula>
    </cfRule>
  </conditionalFormatting>
  <conditionalFormatting sqref="R5:R36">
    <cfRule type="cellIs" dxfId="25" priority="9" operator="equal">
      <formula>TRUE</formula>
    </cfRule>
  </conditionalFormatting>
  <conditionalFormatting sqref="T5:T36">
    <cfRule type="cellIs" dxfId="24" priority="8" operator="equal">
      <formula>TRUE</formula>
    </cfRule>
  </conditionalFormatting>
  <conditionalFormatting sqref="V5:V36">
    <cfRule type="cellIs" dxfId="23" priority="7" operator="equal">
      <formula>TRUE</formula>
    </cfRule>
  </conditionalFormatting>
  <conditionalFormatting sqref="X5:X36">
    <cfRule type="cellIs" dxfId="22" priority="6" operator="equal">
      <formula>TRUE</formula>
    </cfRule>
  </conditionalFormatting>
  <conditionalFormatting sqref="Z5:Z36">
    <cfRule type="cellIs" dxfId="21" priority="5" operator="equal">
      <formula>TRUE</formula>
    </cfRule>
  </conditionalFormatting>
  <conditionalFormatting sqref="AB5:AB36">
    <cfRule type="cellIs" dxfId="20" priority="4" operator="equal">
      <formula>TRUE</formula>
    </cfRule>
  </conditionalFormatting>
  <conditionalFormatting sqref="AH5:AH36">
    <cfRule type="cellIs" dxfId="19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EF1F-6FFE-4A39-94BC-CBE128CB79D5}">
  <sheetPr codeName="Sheet5"/>
  <dimension ref="A5:AH40"/>
  <sheetViews>
    <sheetView workbookViewId="0">
      <selection activeCell="K21" sqref="K21"/>
    </sheetView>
  </sheetViews>
  <sheetFormatPr defaultRowHeight="15" x14ac:dyDescent="0.25"/>
  <sheetData>
    <row r="5" spans="1:34" x14ac:dyDescent="0.25">
      <c r="A5" t="b">
        <f>AND(B5,NOT(B6))</f>
        <v>0</v>
      </c>
      <c r="B5" t="b">
        <f>0&lt;=Inputs!B$2</f>
        <v>1</v>
      </c>
      <c r="C5" t="b">
        <f>Table!C5&lt;=Inputs!$B$6</f>
        <v>1</v>
      </c>
      <c r="D5">
        <f>IF(AND(A5,AH5+AF5+AD5+AB5+Z5+X5+V5+T5+R5+P5+N5+L5+J5+H5+F5=0),Table!D5,0)</f>
        <v>0</v>
      </c>
      <c r="E5" t="b">
        <f>Table!E5&lt;=Inputs!$B$6</f>
        <v>1</v>
      </c>
      <c r="F5">
        <f>IF(AND($A5,C5,NOT(E5)),Table!F5,0)</f>
        <v>0</v>
      </c>
      <c r="G5" t="b">
        <f>Table!G5&lt;=Inputs!$B$6</f>
        <v>0</v>
      </c>
      <c r="H5">
        <f>IF(AND($A5,E5,NOT(G5)),Table!H5,0)</f>
        <v>0</v>
      </c>
      <c r="I5" t="b">
        <f>Table!I5&lt;=Inputs!$B$6</f>
        <v>0</v>
      </c>
      <c r="J5">
        <f>IF(AND($A5,G5,NOT(I5)),Table!J5,0)</f>
        <v>0</v>
      </c>
      <c r="K5" t="b">
        <f>Table!K5&lt;=Inputs!$B$6</f>
        <v>0</v>
      </c>
      <c r="L5">
        <f>IF(AND($A5,I5,NOT(K5)),Table!L5,0)</f>
        <v>0</v>
      </c>
      <c r="M5" t="b">
        <f>Table!M5&lt;=Inputs!$B$6</f>
        <v>0</v>
      </c>
      <c r="N5">
        <f>IF(AND($A5,K5,NOT(M5)),Table!N5,0)</f>
        <v>0</v>
      </c>
      <c r="O5" t="b">
        <f>Table!O5&lt;=Inputs!$B$6</f>
        <v>0</v>
      </c>
      <c r="P5">
        <f>IF(AND($A5,M5,NOT(O5)),Table!P5,0)</f>
        <v>0</v>
      </c>
      <c r="Q5" t="b">
        <f>Table!Q5&lt;=Inputs!$B$6</f>
        <v>0</v>
      </c>
      <c r="R5">
        <f>IF(AND($A5,O5,NOT(Q5)),Table!R5,0)</f>
        <v>0</v>
      </c>
      <c r="S5" t="b">
        <f>Table!S5&lt;=Inputs!$B$6</f>
        <v>0</v>
      </c>
      <c r="T5">
        <f>IF(AND($A5,Q5,NOT(S5)),Table!T5,0)</f>
        <v>0</v>
      </c>
      <c r="U5" t="b">
        <f>Table!U5&lt;=Inputs!$B$6</f>
        <v>0</v>
      </c>
      <c r="V5">
        <f>IF(AND($A5,S5,NOT(U5)),Table!V5,0)</f>
        <v>0</v>
      </c>
      <c r="W5" t="b">
        <f>Table!W5&lt;=Inputs!$B$6</f>
        <v>0</v>
      </c>
      <c r="X5">
        <f>IF(AND($A5,U5,NOT(W5)),Table!X5,0)</f>
        <v>0</v>
      </c>
      <c r="Y5" t="b">
        <f>Table!Y5&lt;=Inputs!$B$6</f>
        <v>0</v>
      </c>
      <c r="Z5">
        <f>IF(AND($A5,W5,NOT(Y5)),Table!Z5,0)</f>
        <v>0</v>
      </c>
      <c r="AA5" t="b">
        <f>Table!AA5&lt;=Inputs!$B$6</f>
        <v>0</v>
      </c>
      <c r="AB5">
        <f>IF(AND($A5,Y5,NOT(AA5)),Table!AB5,0)</f>
        <v>0</v>
      </c>
      <c r="AC5" t="b">
        <f>Table!AC5&lt;=Inputs!$B$6</f>
        <v>0</v>
      </c>
      <c r="AD5">
        <f>IF(AND($A5,AA5,NOT(AC5)),Table!AD5,0)</f>
        <v>0</v>
      </c>
      <c r="AE5" t="b">
        <f>Table!AE5&lt;=Inputs!$B$6</f>
        <v>0</v>
      </c>
      <c r="AF5">
        <f>IF(AND($A5,AC5,NOT(AE5)),Table!AF5,0)</f>
        <v>0</v>
      </c>
      <c r="AG5" t="b">
        <f>Table!AG5&lt;=Inputs!$B$6</f>
        <v>0</v>
      </c>
      <c r="AH5">
        <f>IF(AND($A5,AE5,NOT(AG5)),Table!AH5,0)</f>
        <v>0</v>
      </c>
    </row>
    <row r="6" spans="1:34" x14ac:dyDescent="0.25">
      <c r="A6" t="b">
        <f>AND(B6,NOT(B7))</f>
        <v>0</v>
      </c>
      <c r="B6" t="b">
        <f>2&lt;=Inputs!B$2</f>
        <v>1</v>
      </c>
      <c r="C6" t="b">
        <f>Table!C6&lt;=Inputs!$B$6</f>
        <v>1</v>
      </c>
      <c r="D6">
        <f>IF(AND(A6,AH6+AF6+AD6+AB6+Z6+X6+V6+T6+R6+P6+N6+L6+J6+H6+F6=0),Table!D6,0)</f>
        <v>0</v>
      </c>
      <c r="E6" t="b">
        <f>Table!E6&lt;=Inputs!$B$6</f>
        <v>1</v>
      </c>
      <c r="F6">
        <f>IF(AND($A6,C6,NOT(E6)),Table!F6,0)</f>
        <v>0</v>
      </c>
      <c r="G6" t="b">
        <f>Table!G6&lt;=Inputs!$B$6</f>
        <v>0</v>
      </c>
      <c r="H6">
        <f>IF(AND($A6,E6,NOT(G6)),Table!H6,0)</f>
        <v>0</v>
      </c>
      <c r="I6" t="b">
        <f>Table!I6&lt;=Inputs!$B$6</f>
        <v>0</v>
      </c>
      <c r="J6">
        <f>IF(AND($A6,G6,NOT(I6)),Table!J6,0)</f>
        <v>0</v>
      </c>
      <c r="K6" t="b">
        <f>Table!K6&lt;=Inputs!$B$6</f>
        <v>0</v>
      </c>
      <c r="L6">
        <f>IF(AND($A6,I6,NOT(K6)),Table!L6,0)</f>
        <v>0</v>
      </c>
      <c r="M6" t="b">
        <f>Table!M6&lt;=Inputs!$B$6</f>
        <v>0</v>
      </c>
      <c r="N6">
        <f>IF(AND($A6,K6,NOT(M6)),Table!N6,0)</f>
        <v>0</v>
      </c>
      <c r="O6" t="b">
        <f>Table!O6&lt;=Inputs!$B$6</f>
        <v>0</v>
      </c>
      <c r="P6">
        <f>IF(AND($A6,M6,NOT(O6)),Table!P6,0)</f>
        <v>0</v>
      </c>
      <c r="Q6" t="b">
        <f>Table!Q6&lt;=Inputs!$B$6</f>
        <v>0</v>
      </c>
      <c r="R6">
        <f>IF(AND($A6,O6,NOT(Q6)),Table!R6,0)</f>
        <v>0</v>
      </c>
      <c r="S6" t="b">
        <f>Table!S6&lt;=Inputs!$B$6</f>
        <v>0</v>
      </c>
      <c r="T6">
        <f>IF(AND($A6,Q6,NOT(S6)),Table!T6,0)</f>
        <v>0</v>
      </c>
      <c r="U6" t="b">
        <f>Table!U6&lt;=Inputs!$B$6</f>
        <v>0</v>
      </c>
      <c r="V6">
        <f>IF(AND($A6,S6,NOT(U6)),Table!V6,0)</f>
        <v>0</v>
      </c>
      <c r="W6" t="b">
        <f>Table!W6&lt;=Inputs!$B$6</f>
        <v>0</v>
      </c>
      <c r="X6">
        <f>IF(AND($A6,U6,NOT(W6)),Table!X6,0)</f>
        <v>0</v>
      </c>
      <c r="Y6" t="b">
        <f>Table!Y6&lt;=Inputs!$B$6</f>
        <v>0</v>
      </c>
      <c r="Z6">
        <f>IF(AND($A6,W6,NOT(Y6)),Table!Z6,0)</f>
        <v>0</v>
      </c>
      <c r="AA6" t="b">
        <f>Table!AA6&lt;=Inputs!$B$6</f>
        <v>0</v>
      </c>
      <c r="AB6">
        <f>IF(AND($A6,Y6,NOT(AA6)),Table!AB6,0)</f>
        <v>0</v>
      </c>
      <c r="AC6" t="b">
        <f>Table!AC6&lt;=Inputs!$B$6</f>
        <v>0</v>
      </c>
      <c r="AD6">
        <f>IF(AND($A6,AA6,NOT(AC6)),Table!AD6,0)</f>
        <v>0</v>
      </c>
      <c r="AE6" t="b">
        <f>Table!AE6&lt;=Inputs!$B$6</f>
        <v>0</v>
      </c>
      <c r="AF6">
        <f>IF(AND($A6,AC6,NOT(AE6)),Table!AF6,0)</f>
        <v>0</v>
      </c>
      <c r="AG6" t="b">
        <f>Table!AG6&lt;=Inputs!$B$6</f>
        <v>0</v>
      </c>
      <c r="AH6">
        <f>IF(AND($A6,AE6,NOT(AG6)),Table!AH6,0)</f>
        <v>0</v>
      </c>
    </row>
    <row r="7" spans="1:34" x14ac:dyDescent="0.25">
      <c r="A7" t="b">
        <f>AND(B7,NOT(B8))</f>
        <v>0</v>
      </c>
      <c r="B7" t="b">
        <f>Table!B7&lt;=Inputs!B$2</f>
        <v>1</v>
      </c>
      <c r="C7" t="b">
        <f>Table!C7&lt;=Inputs!$B$6</f>
        <v>1</v>
      </c>
      <c r="D7">
        <f>IF(AND(A7,AH7+AF7+AD7+AB7+Z7+X7+V7+T7+R7+P7+N7+L7+J7+H7+F7=0),Table!D7,0)</f>
        <v>0</v>
      </c>
      <c r="E7" t="b">
        <f>Table!E7&lt;=Inputs!$B$6</f>
        <v>1</v>
      </c>
      <c r="F7">
        <f>IF(AND($A7,C7,NOT(E7)),Table!F7,0)</f>
        <v>0</v>
      </c>
      <c r="G7" t="b">
        <f>Table!G7&lt;=Inputs!$B$6</f>
        <v>0</v>
      </c>
      <c r="H7">
        <f>IF(AND($A7,E7,NOT(G7)),Table!H7,0)</f>
        <v>0</v>
      </c>
      <c r="I7" t="b">
        <f>Table!I7&lt;=Inputs!$B$6</f>
        <v>0</v>
      </c>
      <c r="J7">
        <f>IF(AND($A7,G7,NOT(I7)),Table!J7,0)</f>
        <v>0</v>
      </c>
      <c r="K7" t="b">
        <f>Table!K7&lt;=Inputs!$B$6</f>
        <v>0</v>
      </c>
      <c r="L7">
        <f>IF(AND($A7,I7,NOT(K7)),Table!L7,0)</f>
        <v>0</v>
      </c>
      <c r="M7" t="b">
        <f>Table!M7&lt;=Inputs!$B$6</f>
        <v>0</v>
      </c>
      <c r="N7">
        <f>IF(AND($A7,K7,NOT(M7)),Table!N7,0)</f>
        <v>0</v>
      </c>
      <c r="O7" t="b">
        <f>Table!O7&lt;=Inputs!$B$6</f>
        <v>0</v>
      </c>
      <c r="P7">
        <f>IF(AND($A7,M7,NOT(O7)),Table!P7,0)</f>
        <v>0</v>
      </c>
      <c r="Q7" t="b">
        <f>Table!Q7&lt;=Inputs!$B$6</f>
        <v>0</v>
      </c>
      <c r="R7">
        <f>IF(AND($A7,O7,NOT(Q7)),Table!R7,0)</f>
        <v>0</v>
      </c>
      <c r="S7" t="b">
        <f>Table!S7&lt;=Inputs!$B$6</f>
        <v>0</v>
      </c>
      <c r="T7">
        <f>IF(AND($A7,Q7,NOT(S7)),Table!T7,0)</f>
        <v>0</v>
      </c>
      <c r="U7" t="b">
        <f>Table!U7&lt;=Inputs!$B$6</f>
        <v>0</v>
      </c>
      <c r="V7">
        <f>IF(AND($A7,S7,NOT(U7)),Table!V7,0)</f>
        <v>0</v>
      </c>
      <c r="W7" t="b">
        <f>Table!W7&lt;=Inputs!$B$6</f>
        <v>0</v>
      </c>
      <c r="X7">
        <f>IF(AND($A7,U7,NOT(W7)),Table!X7,0)</f>
        <v>0</v>
      </c>
      <c r="Y7" t="b">
        <f>Table!Y7&lt;=Inputs!$B$6</f>
        <v>0</v>
      </c>
      <c r="Z7">
        <f>IF(AND($A7,W7,NOT(Y7)),Table!Z7,0)</f>
        <v>0</v>
      </c>
      <c r="AA7" t="b">
        <f>Table!AA7&lt;=Inputs!$B$6</f>
        <v>0</v>
      </c>
      <c r="AB7">
        <f>IF(AND($A7,Y7,NOT(AA7)),Table!AB7,0)</f>
        <v>0</v>
      </c>
      <c r="AC7" t="b">
        <f>Table!AC7&lt;=Inputs!$B$6</f>
        <v>0</v>
      </c>
      <c r="AD7">
        <f>IF(AND($A7,AA7,NOT(AC7)),Table!AD7,0)</f>
        <v>0</v>
      </c>
      <c r="AE7" t="b">
        <f>Table!AE7&lt;=Inputs!$B$6</f>
        <v>0</v>
      </c>
      <c r="AF7">
        <f>IF(AND($A7,AC7,NOT(AE7)),Table!AF7,0)</f>
        <v>0</v>
      </c>
      <c r="AG7" t="b">
        <f>Table!AG7&lt;=Inputs!$B$6</f>
        <v>0</v>
      </c>
      <c r="AH7">
        <f>IF(AND($A7,AE7,NOT(AG7)),Table!AH7,0)</f>
        <v>0</v>
      </c>
    </row>
    <row r="8" spans="1:34" x14ac:dyDescent="0.25">
      <c r="A8" t="b">
        <f t="shared" ref="A8:A36" si="0">AND(B8,NOT(B9))</f>
        <v>0</v>
      </c>
      <c r="B8" t="b">
        <f>Table!B8&lt;=Inputs!B$2</f>
        <v>1</v>
      </c>
      <c r="C8" t="b">
        <f>Table!C8&lt;=Inputs!$B$6</f>
        <v>1</v>
      </c>
      <c r="D8">
        <f>IF(AND(A8,AH8+AF8+AD8+AB8+Z8+X8+V8+T8+R8+P8+N8+L8+J8+H8+F8=0),Table!D8,0)</f>
        <v>0</v>
      </c>
      <c r="E8" t="b">
        <f>Table!E8&lt;=Inputs!$B$6</f>
        <v>1</v>
      </c>
      <c r="F8">
        <f>IF(AND($A8,C8,NOT(E8)),Table!F8,0)</f>
        <v>0</v>
      </c>
      <c r="G8" t="b">
        <f>Table!G8&lt;=Inputs!$B$6</f>
        <v>0</v>
      </c>
      <c r="H8">
        <f>IF(AND($A8,E8,NOT(G8)),Table!H8,0)</f>
        <v>0</v>
      </c>
      <c r="I8" t="b">
        <f>Table!I8&lt;=Inputs!$B$6</f>
        <v>0</v>
      </c>
      <c r="J8">
        <f>IF(AND($A8,G8,NOT(I8)),Table!J8,0)</f>
        <v>0</v>
      </c>
      <c r="K8" t="b">
        <f>Table!K8&lt;=Inputs!$B$6</f>
        <v>0</v>
      </c>
      <c r="L8">
        <f>IF(AND($A8,I8,NOT(K8)),Table!L8,0)</f>
        <v>0</v>
      </c>
      <c r="M8" t="b">
        <f>Table!M8&lt;=Inputs!$B$6</f>
        <v>0</v>
      </c>
      <c r="N8">
        <f>IF(AND($A8,K8,NOT(M8)),Table!N8,0)</f>
        <v>0</v>
      </c>
      <c r="O8" t="b">
        <f>Table!O8&lt;=Inputs!$B$6</f>
        <v>0</v>
      </c>
      <c r="P8">
        <f>IF(AND($A8,M8,NOT(O8)),Table!P8,0)</f>
        <v>0</v>
      </c>
      <c r="Q8" t="b">
        <f>Table!Q8&lt;=Inputs!$B$6</f>
        <v>0</v>
      </c>
      <c r="R8">
        <f>IF(AND($A8,O8,NOT(Q8)),Table!R8,0)</f>
        <v>0</v>
      </c>
      <c r="S8" t="b">
        <f>Table!S8&lt;=Inputs!$B$6</f>
        <v>0</v>
      </c>
      <c r="T8">
        <f>IF(AND($A8,Q8,NOT(S8)),Table!T8,0)</f>
        <v>0</v>
      </c>
      <c r="U8" t="b">
        <f>Table!U8&lt;=Inputs!$B$6</f>
        <v>0</v>
      </c>
      <c r="V8">
        <f>IF(AND($A8,S8,NOT(U8)),Table!V8,0)</f>
        <v>0</v>
      </c>
      <c r="W8" t="b">
        <f>Table!W8&lt;=Inputs!$B$6</f>
        <v>0</v>
      </c>
      <c r="X8">
        <f>IF(AND($A8,U8,NOT(W8)),Table!X8,0)</f>
        <v>0</v>
      </c>
      <c r="Y8" t="b">
        <f>Table!Y8&lt;=Inputs!$B$6</f>
        <v>0</v>
      </c>
      <c r="Z8">
        <f>IF(AND($A8,W8,NOT(Y8)),Table!Z8,0)</f>
        <v>0</v>
      </c>
      <c r="AA8" t="b">
        <f>Table!AA8&lt;=Inputs!$B$6</f>
        <v>0</v>
      </c>
      <c r="AB8">
        <f>IF(AND($A8,Y8,NOT(AA8)),Table!AB8,0)</f>
        <v>0</v>
      </c>
      <c r="AC8" t="b">
        <f>Table!AC8&lt;=Inputs!$B$6</f>
        <v>0</v>
      </c>
      <c r="AD8">
        <f>IF(AND($A8,AA8,NOT(AC8)),Table!AD8,0)</f>
        <v>0</v>
      </c>
      <c r="AE8" t="b">
        <f>Table!AE8&lt;=Inputs!$B$6</f>
        <v>0</v>
      </c>
      <c r="AF8">
        <f>IF(AND($A8,AC8,NOT(AE8)),Table!AF8,0)</f>
        <v>0</v>
      </c>
      <c r="AG8" t="b">
        <f>Table!AG8&lt;=Inputs!$B$6</f>
        <v>0</v>
      </c>
      <c r="AH8">
        <f>IF(AND($A8,AE8,NOT(AG8)),Table!AH8,0)</f>
        <v>0</v>
      </c>
    </row>
    <row r="9" spans="1:34" x14ac:dyDescent="0.25">
      <c r="A9" t="b">
        <f t="shared" si="0"/>
        <v>0</v>
      </c>
      <c r="B9" t="b">
        <f>Table!B9&lt;=Inputs!B$2</f>
        <v>1</v>
      </c>
      <c r="C9" t="b">
        <f>Table!C9&lt;=Inputs!$B$6</f>
        <v>1</v>
      </c>
      <c r="D9">
        <f>IF(AND(A9,AH9+AF9+AD9+AB9+Z9+X9+V9+T9+R9+P9+N9+L9+J9+H9+F9=0),Table!D9,0)</f>
        <v>0</v>
      </c>
      <c r="E9" t="b">
        <f>Table!E9&lt;=Inputs!$B$6</f>
        <v>1</v>
      </c>
      <c r="F9">
        <f>IF(AND($A9,C9,NOT(E9)),Table!F9,0)</f>
        <v>0</v>
      </c>
      <c r="G9" t="b">
        <f>Table!G9&lt;=Inputs!$B$6</f>
        <v>1</v>
      </c>
      <c r="H9">
        <f>IF(AND($A9,E9,NOT(G9)),Table!H9,0)</f>
        <v>0</v>
      </c>
      <c r="I9" t="b">
        <f>Table!I9&lt;=Inputs!$B$6</f>
        <v>0</v>
      </c>
      <c r="J9">
        <f>IF(AND($A9,G9,NOT(I9)),Table!J9,0)</f>
        <v>0</v>
      </c>
      <c r="K9" t="b">
        <f>Table!K9&lt;=Inputs!$B$6</f>
        <v>0</v>
      </c>
      <c r="L9">
        <f>IF(AND($A9,I9,NOT(K9)),Table!L9,0)</f>
        <v>0</v>
      </c>
      <c r="M9" t="b">
        <f>Table!M9&lt;=Inputs!$B$6</f>
        <v>0</v>
      </c>
      <c r="N9">
        <f>IF(AND($A9,K9,NOT(M9)),Table!N9,0)</f>
        <v>0</v>
      </c>
      <c r="O9" t="b">
        <f>Table!O9&lt;=Inputs!$B$6</f>
        <v>0</v>
      </c>
      <c r="P9">
        <f>IF(AND($A9,M9,NOT(O9)),Table!P9,0)</f>
        <v>0</v>
      </c>
      <c r="Q9" t="b">
        <f>Table!Q9&lt;=Inputs!$B$6</f>
        <v>0</v>
      </c>
      <c r="R9">
        <f>IF(AND($A9,O9,NOT(Q9)),Table!R9,0)</f>
        <v>0</v>
      </c>
      <c r="S9" t="b">
        <f>Table!S9&lt;=Inputs!$B$6</f>
        <v>0</v>
      </c>
      <c r="T9">
        <f>IF(AND($A9,Q9,NOT(S9)),Table!T9,0)</f>
        <v>0</v>
      </c>
      <c r="U9" t="b">
        <f>Table!U9&lt;=Inputs!$B$6</f>
        <v>0</v>
      </c>
      <c r="V9">
        <f>IF(AND($A9,S9,NOT(U9)),Table!V9,0)</f>
        <v>0</v>
      </c>
      <c r="W9" t="b">
        <f>Table!W9&lt;=Inputs!$B$6</f>
        <v>0</v>
      </c>
      <c r="X9">
        <f>IF(AND($A9,U9,NOT(W9)),Table!X9,0)</f>
        <v>0</v>
      </c>
      <c r="Y9" t="b">
        <f>Table!Y9&lt;=Inputs!$B$6</f>
        <v>0</v>
      </c>
      <c r="Z9">
        <f>IF(AND($A9,W9,NOT(Y9)),Table!Z9,0)</f>
        <v>0</v>
      </c>
      <c r="AA9" t="b">
        <f>Table!AA9&lt;=Inputs!$B$6</f>
        <v>0</v>
      </c>
      <c r="AB9">
        <f>IF(AND($A9,Y9,NOT(AA9)),Table!AB9,0)</f>
        <v>0</v>
      </c>
      <c r="AC9" t="b">
        <f>Table!AC9&lt;=Inputs!$B$6</f>
        <v>0</v>
      </c>
      <c r="AD9">
        <f>IF(AND($A9,AA9,NOT(AC9)),Table!AD9,0)</f>
        <v>0</v>
      </c>
      <c r="AE9" t="b">
        <f>Table!AE9&lt;=Inputs!$B$6</f>
        <v>0</v>
      </c>
      <c r="AF9">
        <f>IF(AND($A9,AC9,NOT(AE9)),Table!AF9,0)</f>
        <v>0</v>
      </c>
      <c r="AG9" t="b">
        <f>Table!AG9&lt;=Inputs!$B$6</f>
        <v>0</v>
      </c>
      <c r="AH9">
        <f>IF(AND($A9,AE9,NOT(AG9)),Table!AH9,0)</f>
        <v>0</v>
      </c>
    </row>
    <row r="10" spans="1:34" x14ac:dyDescent="0.25">
      <c r="A10" t="b">
        <f t="shared" si="0"/>
        <v>0</v>
      </c>
      <c r="B10" t="b">
        <f>Table!B10&lt;=Inputs!B$2</f>
        <v>1</v>
      </c>
      <c r="C10" t="b">
        <f>Table!C10&lt;=Inputs!$B$6</f>
        <v>1</v>
      </c>
      <c r="D10">
        <f>IF(AND(A10,AH10+AF10+AD10+AB10+Z10+X10+V10+T10+R10+P10+N10+L10+J10+H10+F10=0),Table!D10,0)</f>
        <v>0</v>
      </c>
      <c r="E10" t="b">
        <f>Table!E10&lt;=Inputs!$B$6</f>
        <v>1</v>
      </c>
      <c r="F10">
        <f>IF(AND($A10,C10,NOT(E10)),Table!F10,0)</f>
        <v>0</v>
      </c>
      <c r="G10" t="b">
        <f>Table!G10&lt;=Inputs!$B$6</f>
        <v>1</v>
      </c>
      <c r="H10">
        <f>IF(AND($A10,E10,NOT(G10)),Table!H10,0)</f>
        <v>0</v>
      </c>
      <c r="I10" t="b">
        <f>Table!I10&lt;=Inputs!$B$6</f>
        <v>0</v>
      </c>
      <c r="J10">
        <f>IF(AND($A10,G10,NOT(I10)),Table!J10,0)</f>
        <v>0</v>
      </c>
      <c r="K10" t="b">
        <f>Table!K10&lt;=Inputs!$B$6</f>
        <v>0</v>
      </c>
      <c r="L10">
        <f>IF(AND($A10,I10,NOT(K10)),Table!L10,0)</f>
        <v>0</v>
      </c>
      <c r="M10" t="b">
        <f>Table!M10&lt;=Inputs!$B$6</f>
        <v>0</v>
      </c>
      <c r="N10">
        <f>IF(AND($A10,K10,NOT(M10)),Table!N10,0)</f>
        <v>0</v>
      </c>
      <c r="O10" t="b">
        <f>Table!O10&lt;=Inputs!$B$6</f>
        <v>0</v>
      </c>
      <c r="P10">
        <f>IF(AND($A10,M10,NOT(O10)),Table!P10,0)</f>
        <v>0</v>
      </c>
      <c r="Q10" t="b">
        <f>Table!Q10&lt;=Inputs!$B$6</f>
        <v>0</v>
      </c>
      <c r="R10">
        <f>IF(AND($A10,O10,NOT(Q10)),Table!R10,0)</f>
        <v>0</v>
      </c>
      <c r="S10" t="b">
        <f>Table!S10&lt;=Inputs!$B$6</f>
        <v>0</v>
      </c>
      <c r="T10">
        <f>IF(AND($A10,Q10,NOT(S10)),Table!T10,0)</f>
        <v>0</v>
      </c>
      <c r="U10" t="b">
        <f>Table!U10&lt;=Inputs!$B$6</f>
        <v>0</v>
      </c>
      <c r="V10">
        <f>IF(AND($A10,S10,NOT(U10)),Table!V10,0)</f>
        <v>0</v>
      </c>
      <c r="W10" t="b">
        <f>Table!W10&lt;=Inputs!$B$6</f>
        <v>0</v>
      </c>
      <c r="X10">
        <f>IF(AND($A10,U10,NOT(W10)),Table!X10,0)</f>
        <v>0</v>
      </c>
      <c r="Y10" t="b">
        <f>Table!Y10&lt;=Inputs!$B$6</f>
        <v>0</v>
      </c>
      <c r="Z10">
        <f>IF(AND($A10,W10,NOT(Y10)),Table!Z10,0)</f>
        <v>0</v>
      </c>
      <c r="AA10" t="b">
        <f>Table!AA10&lt;=Inputs!$B$6</f>
        <v>0</v>
      </c>
      <c r="AB10">
        <f>IF(AND($A10,Y10,NOT(AA10)),Table!AB10,0)</f>
        <v>0</v>
      </c>
      <c r="AC10" t="b">
        <f>Table!AC10&lt;=Inputs!$B$6</f>
        <v>0</v>
      </c>
      <c r="AD10">
        <f>IF(AND($A10,AA10,NOT(AC10)),Table!AD10,0)</f>
        <v>0</v>
      </c>
      <c r="AE10" t="b">
        <f>Table!AE10&lt;=Inputs!$B$6</f>
        <v>0</v>
      </c>
      <c r="AF10">
        <f>IF(AND($A10,AC10,NOT(AE10)),Table!AF10,0)</f>
        <v>0</v>
      </c>
      <c r="AG10" t="b">
        <f>Table!AG10&lt;=Inputs!$B$6</f>
        <v>0</v>
      </c>
      <c r="AH10">
        <f>IF(AND($A10,AE10,NOT(AG10)),Table!AH10,0)</f>
        <v>0</v>
      </c>
    </row>
    <row r="11" spans="1:34" x14ac:dyDescent="0.25">
      <c r="A11" t="b">
        <f t="shared" si="0"/>
        <v>0</v>
      </c>
      <c r="B11" t="b">
        <f>Table!B11&lt;=Inputs!B$2</f>
        <v>1</v>
      </c>
      <c r="C11" t="b">
        <f>Table!C11&lt;=Inputs!$B$6</f>
        <v>1</v>
      </c>
      <c r="D11">
        <f>IF(AND(A11,AH11+AF11+AD11+AB11+Z11+X11+V11+T11+R11+P11+N11+L11+J11+H11+F11=0),Table!D11,0)</f>
        <v>0</v>
      </c>
      <c r="E11" t="b">
        <f>Table!E11&lt;=Inputs!$B$6</f>
        <v>1</v>
      </c>
      <c r="F11">
        <f>IF(AND($A11,C11,NOT(E11)),Table!F11,0)</f>
        <v>0</v>
      </c>
      <c r="G11" t="b">
        <f>Table!G11&lt;=Inputs!$B$6</f>
        <v>1</v>
      </c>
      <c r="H11">
        <f>IF(AND($A11,E11,NOT(G11)),Table!H11,0)</f>
        <v>0</v>
      </c>
      <c r="I11" t="b">
        <f>Table!I11&lt;=Inputs!$B$6</f>
        <v>0</v>
      </c>
      <c r="J11">
        <f>IF(AND($A11,G11,NOT(I11)),Table!J11,0)</f>
        <v>0</v>
      </c>
      <c r="K11" t="b">
        <f>Table!K11&lt;=Inputs!$B$6</f>
        <v>0</v>
      </c>
      <c r="L11">
        <f>IF(AND($A11,I11,NOT(K11)),Table!L11,0)</f>
        <v>0</v>
      </c>
      <c r="M11" t="b">
        <f>Table!M11&lt;=Inputs!$B$6</f>
        <v>0</v>
      </c>
      <c r="N11">
        <f>IF(AND($A11,K11,NOT(M11)),Table!N11,0)</f>
        <v>0</v>
      </c>
      <c r="O11" t="b">
        <f>Table!O11&lt;=Inputs!$B$6</f>
        <v>0</v>
      </c>
      <c r="P11">
        <f>IF(AND($A11,M11,NOT(O11)),Table!P11,0)</f>
        <v>0</v>
      </c>
      <c r="Q11" t="b">
        <f>Table!Q11&lt;=Inputs!$B$6</f>
        <v>0</v>
      </c>
      <c r="R11">
        <f>IF(AND($A11,O11,NOT(Q11)),Table!R11,0)</f>
        <v>0</v>
      </c>
      <c r="S11" t="b">
        <f>Table!S11&lt;=Inputs!$B$6</f>
        <v>0</v>
      </c>
      <c r="T11">
        <f>IF(AND($A11,Q11,NOT(S11)),Table!T11,0)</f>
        <v>0</v>
      </c>
      <c r="U11" t="b">
        <f>Table!U11&lt;=Inputs!$B$6</f>
        <v>0</v>
      </c>
      <c r="V11">
        <f>IF(AND($A11,S11,NOT(U11)),Table!V11,0)</f>
        <v>0</v>
      </c>
      <c r="W11" t="b">
        <f>Table!W11&lt;=Inputs!$B$6</f>
        <v>0</v>
      </c>
      <c r="X11">
        <f>IF(AND($A11,U11,NOT(W11)),Table!X11,0)</f>
        <v>0</v>
      </c>
      <c r="Y11" t="b">
        <f>Table!Y11&lt;=Inputs!$B$6</f>
        <v>0</v>
      </c>
      <c r="Z11">
        <f>IF(AND($A11,W11,NOT(Y11)),Table!Z11,0)</f>
        <v>0</v>
      </c>
      <c r="AA11" t="b">
        <f>Table!AA11&lt;=Inputs!$B$6</f>
        <v>0</v>
      </c>
      <c r="AB11">
        <f>IF(AND($A11,Y11,NOT(AA11)),Table!AB11,0)</f>
        <v>0</v>
      </c>
      <c r="AC11" t="b">
        <f>Table!AC11&lt;=Inputs!$B$6</f>
        <v>0</v>
      </c>
      <c r="AD11">
        <f>IF(AND($A11,AA11,NOT(AC11)),Table!AD11,0)</f>
        <v>0</v>
      </c>
      <c r="AE11" t="b">
        <f>Table!AE11&lt;=Inputs!$B$6</f>
        <v>0</v>
      </c>
      <c r="AF11">
        <f>IF(AND($A11,AC11,NOT(AE11)),Table!AF11,0)</f>
        <v>0</v>
      </c>
      <c r="AG11" t="b">
        <f>Table!AG11&lt;=Inputs!$B$6</f>
        <v>0</v>
      </c>
      <c r="AH11">
        <f>IF(AND($A11,AE11,NOT(AG11)),Table!AH11,0)</f>
        <v>0</v>
      </c>
    </row>
    <row r="12" spans="1:34" x14ac:dyDescent="0.25">
      <c r="A12" t="b">
        <f t="shared" si="0"/>
        <v>0</v>
      </c>
      <c r="B12" t="b">
        <f>Table!B12&lt;=Inputs!B$2</f>
        <v>1</v>
      </c>
      <c r="C12" t="b">
        <f>Table!C12&lt;=Inputs!$B$6</f>
        <v>1</v>
      </c>
      <c r="D12">
        <f>IF(AND(A12,AH12+AF12+AD12+AB12+Z12+X12+V12+T12+R12+P12+N12+L12+J12+H12+F12=0),Table!D12,0)</f>
        <v>0</v>
      </c>
      <c r="E12" t="b">
        <f>Table!E12&lt;=Inputs!$B$6</f>
        <v>1</v>
      </c>
      <c r="F12">
        <f>IF(AND($A12,C12,NOT(E12)),Table!F12,0)</f>
        <v>0</v>
      </c>
      <c r="G12" t="b">
        <f>Table!G12&lt;=Inputs!$B$6</f>
        <v>1</v>
      </c>
      <c r="H12">
        <f>IF(AND($A12,E12,NOT(G12)),Table!H12,0)</f>
        <v>0</v>
      </c>
      <c r="I12" t="b">
        <f>Table!I12&lt;=Inputs!$B$6</f>
        <v>0</v>
      </c>
      <c r="J12">
        <f>IF(AND($A12,G12,NOT(I12)),Table!J12,0)</f>
        <v>0</v>
      </c>
      <c r="K12" t="b">
        <f>Table!K12&lt;=Inputs!$B$6</f>
        <v>0</v>
      </c>
      <c r="L12">
        <f>IF(AND($A12,I12,NOT(K12)),Table!L12,0)</f>
        <v>0</v>
      </c>
      <c r="M12" t="b">
        <f>Table!M12&lt;=Inputs!$B$6</f>
        <v>0</v>
      </c>
      <c r="N12">
        <f>IF(AND($A12,K12,NOT(M12)),Table!N12,0)</f>
        <v>0</v>
      </c>
      <c r="O12" t="b">
        <f>Table!O12&lt;=Inputs!$B$6</f>
        <v>0</v>
      </c>
      <c r="P12">
        <f>IF(AND($A12,M12,NOT(O12)),Table!P12,0)</f>
        <v>0</v>
      </c>
      <c r="Q12" t="b">
        <f>Table!Q12&lt;=Inputs!$B$6</f>
        <v>0</v>
      </c>
      <c r="R12">
        <f>IF(AND($A12,O12,NOT(Q12)),Table!R12,0)</f>
        <v>0</v>
      </c>
      <c r="S12" t="b">
        <f>Table!S12&lt;=Inputs!$B$6</f>
        <v>0</v>
      </c>
      <c r="T12">
        <f>IF(AND($A12,Q12,NOT(S12)),Table!T12,0)</f>
        <v>0</v>
      </c>
      <c r="U12" t="b">
        <f>Table!U12&lt;=Inputs!$B$6</f>
        <v>0</v>
      </c>
      <c r="V12">
        <f>IF(AND($A12,S12,NOT(U12)),Table!V12,0)</f>
        <v>0</v>
      </c>
      <c r="W12" t="b">
        <f>Table!W12&lt;=Inputs!$B$6</f>
        <v>0</v>
      </c>
      <c r="X12">
        <f>IF(AND($A12,U12,NOT(W12)),Table!X12,0)</f>
        <v>0</v>
      </c>
      <c r="Y12" t="b">
        <f>Table!Y12&lt;=Inputs!$B$6</f>
        <v>0</v>
      </c>
      <c r="Z12">
        <f>IF(AND($A12,W12,NOT(Y12)),Table!Z12,0)</f>
        <v>0</v>
      </c>
      <c r="AA12" t="b">
        <f>Table!AA12&lt;=Inputs!$B$6</f>
        <v>0</v>
      </c>
      <c r="AB12">
        <f>IF(AND($A12,Y12,NOT(AA12)),Table!AB12,0)</f>
        <v>0</v>
      </c>
      <c r="AC12" t="b">
        <f>Table!AC12&lt;=Inputs!$B$6</f>
        <v>0</v>
      </c>
      <c r="AD12">
        <f>IF(AND($A12,AA12,NOT(AC12)),Table!AD12,0)</f>
        <v>0</v>
      </c>
      <c r="AE12" t="b">
        <f>Table!AE12&lt;=Inputs!$B$6</f>
        <v>0</v>
      </c>
      <c r="AF12">
        <f>IF(AND($A12,AC12,NOT(AE12)),Table!AF12,0)</f>
        <v>0</v>
      </c>
      <c r="AG12" t="b">
        <f>Table!AG12&lt;=Inputs!$B$6</f>
        <v>0</v>
      </c>
      <c r="AH12">
        <f>IF(AND($A12,AE12,NOT(AG12)),Table!AH12,0)</f>
        <v>0</v>
      </c>
    </row>
    <row r="13" spans="1:34" x14ac:dyDescent="0.25">
      <c r="A13" t="b">
        <f t="shared" si="0"/>
        <v>0</v>
      </c>
      <c r="B13" t="b">
        <f>Table!B13&lt;=Inputs!B$2</f>
        <v>1</v>
      </c>
      <c r="C13" t="b">
        <f>Table!C13&lt;=Inputs!$B$6</f>
        <v>1</v>
      </c>
      <c r="D13">
        <f>IF(AND(A13,AH13+AF13+AD13+AB13+Z13+X13+V13+T13+R13+P13+N13+L13+J13+H13+F13=0),Table!D13,0)</f>
        <v>0</v>
      </c>
      <c r="E13" t="b">
        <f>Table!E13&lt;=Inputs!$B$6</f>
        <v>1</v>
      </c>
      <c r="F13">
        <f>IF(AND($A13,C13,NOT(E13)),Table!F13,0)</f>
        <v>0</v>
      </c>
      <c r="G13" t="b">
        <f>Table!G13&lt;=Inputs!$B$6</f>
        <v>1</v>
      </c>
      <c r="H13">
        <f>IF(AND($A13,E13,NOT(G13)),Table!H13,0)</f>
        <v>0</v>
      </c>
      <c r="I13" t="b">
        <f>Table!I13&lt;=Inputs!$B$6</f>
        <v>1</v>
      </c>
      <c r="J13">
        <f>IF(AND($A13,G13,NOT(I13)),Table!J13,0)</f>
        <v>0</v>
      </c>
      <c r="K13" t="b">
        <f>Table!K13&lt;=Inputs!$B$6</f>
        <v>0</v>
      </c>
      <c r="L13">
        <f>IF(AND($A13,I13,NOT(K13)),Table!L13,0)</f>
        <v>0</v>
      </c>
      <c r="M13" t="b">
        <f>Table!M13&lt;=Inputs!$B$6</f>
        <v>0</v>
      </c>
      <c r="N13">
        <f>IF(AND($A13,K13,NOT(M13)),Table!N13,0)</f>
        <v>0</v>
      </c>
      <c r="O13" t="b">
        <f>Table!O13&lt;=Inputs!$B$6</f>
        <v>0</v>
      </c>
      <c r="P13">
        <f>IF(AND($A13,M13,NOT(O13)),Table!P13,0)</f>
        <v>0</v>
      </c>
      <c r="Q13" t="b">
        <f>Table!Q13&lt;=Inputs!$B$6</f>
        <v>0</v>
      </c>
      <c r="R13">
        <f>IF(AND($A13,O13,NOT(Q13)),Table!R13,0)</f>
        <v>0</v>
      </c>
      <c r="S13" t="b">
        <f>Table!S13&lt;=Inputs!$B$6</f>
        <v>0</v>
      </c>
      <c r="T13">
        <f>IF(AND($A13,Q13,NOT(S13)),Table!T13,0)</f>
        <v>0</v>
      </c>
      <c r="U13" t="b">
        <f>Table!U13&lt;=Inputs!$B$6</f>
        <v>0</v>
      </c>
      <c r="V13">
        <f>IF(AND($A13,S13,NOT(U13)),Table!V13,0)</f>
        <v>0</v>
      </c>
      <c r="W13" t="b">
        <f>Table!W13&lt;=Inputs!$B$6</f>
        <v>0</v>
      </c>
      <c r="X13">
        <f>IF(AND($A13,U13,NOT(W13)),Table!X13,0)</f>
        <v>0</v>
      </c>
      <c r="Y13" t="b">
        <f>Table!Y13&lt;=Inputs!$B$6</f>
        <v>0</v>
      </c>
      <c r="Z13">
        <f>IF(AND($A13,W13,NOT(Y13)),Table!Z13,0)</f>
        <v>0</v>
      </c>
      <c r="AA13" t="b">
        <f>Table!AA13&lt;=Inputs!$B$6</f>
        <v>0</v>
      </c>
      <c r="AB13">
        <f>IF(AND($A13,Y13,NOT(AA13)),Table!AB13,0)</f>
        <v>0</v>
      </c>
      <c r="AC13" t="b">
        <f>Table!AC13&lt;=Inputs!$B$6</f>
        <v>0</v>
      </c>
      <c r="AD13">
        <f>IF(AND($A13,AA13,NOT(AC13)),Table!AD13,0)</f>
        <v>0</v>
      </c>
      <c r="AE13" t="b">
        <f>Table!AE13&lt;=Inputs!$B$6</f>
        <v>0</v>
      </c>
      <c r="AF13">
        <f>IF(AND($A13,AC13,NOT(AE13)),Table!AF13,0)</f>
        <v>0</v>
      </c>
      <c r="AG13" t="b">
        <f>Table!AG13&lt;=Inputs!$B$6</f>
        <v>0</v>
      </c>
      <c r="AH13">
        <f>IF(AND($A13,AE13,NOT(AG13)),Table!AH13,0)</f>
        <v>0</v>
      </c>
    </row>
    <row r="14" spans="1:34" x14ac:dyDescent="0.25">
      <c r="A14" t="b">
        <f t="shared" si="0"/>
        <v>0</v>
      </c>
      <c r="B14" t="b">
        <f>Table!B14&lt;=Inputs!B$2</f>
        <v>1</v>
      </c>
      <c r="C14" t="b">
        <f>Table!C14&lt;=Inputs!$B$6</f>
        <v>1</v>
      </c>
      <c r="D14">
        <f>IF(AND(A14,AH14+AF14+AD14+AB14+Z14+X14+V14+T14+R14+P14+N14+L14+J14+H14+F14=0),Table!D14,0)</f>
        <v>0</v>
      </c>
      <c r="E14" t="b">
        <f>Table!E14&lt;=Inputs!$B$6</f>
        <v>1</v>
      </c>
      <c r="F14">
        <f>IF(AND($A14,C14,NOT(E14)),Table!F14,0)</f>
        <v>0</v>
      </c>
      <c r="G14" t="b">
        <f>Table!G14&lt;=Inputs!$B$6</f>
        <v>1</v>
      </c>
      <c r="H14">
        <f>IF(AND($A14,E14,NOT(G14)),Table!H14,0)</f>
        <v>0</v>
      </c>
      <c r="I14" t="b">
        <f>Table!I14&lt;=Inputs!$B$6</f>
        <v>1</v>
      </c>
      <c r="J14">
        <f>IF(AND($A14,G14,NOT(I14)),Table!J14,0)</f>
        <v>0</v>
      </c>
      <c r="K14" t="b">
        <f>Table!K14&lt;=Inputs!$B$6</f>
        <v>0</v>
      </c>
      <c r="L14">
        <f>IF(AND($A14,I14,NOT(K14)),Table!L14,0)</f>
        <v>0</v>
      </c>
      <c r="M14" t="b">
        <f>Table!M14&lt;=Inputs!$B$6</f>
        <v>0</v>
      </c>
      <c r="N14">
        <f>IF(AND($A14,K14,NOT(M14)),Table!N14,0)</f>
        <v>0</v>
      </c>
      <c r="O14" t="b">
        <f>Table!O14&lt;=Inputs!$B$6</f>
        <v>0</v>
      </c>
      <c r="P14">
        <f>IF(AND($A14,M14,NOT(O14)),Table!P14,0)</f>
        <v>0</v>
      </c>
      <c r="Q14" t="b">
        <f>Table!Q14&lt;=Inputs!$B$6</f>
        <v>0</v>
      </c>
      <c r="R14">
        <f>IF(AND($A14,O14,NOT(Q14)),Table!R14,0)</f>
        <v>0</v>
      </c>
      <c r="S14" t="b">
        <f>Table!S14&lt;=Inputs!$B$6</f>
        <v>0</v>
      </c>
      <c r="T14">
        <f>IF(AND($A14,Q14,NOT(S14)),Table!T14,0)</f>
        <v>0</v>
      </c>
      <c r="U14" t="b">
        <f>Table!U14&lt;=Inputs!$B$6</f>
        <v>0</v>
      </c>
      <c r="V14">
        <f>IF(AND($A14,S14,NOT(U14)),Table!V14,0)</f>
        <v>0</v>
      </c>
      <c r="W14" t="b">
        <f>Table!W14&lt;=Inputs!$B$6</f>
        <v>0</v>
      </c>
      <c r="X14">
        <f>IF(AND($A14,U14,NOT(W14)),Table!X14,0)</f>
        <v>0</v>
      </c>
      <c r="Y14" t="b">
        <f>Table!Y14&lt;=Inputs!$B$6</f>
        <v>0</v>
      </c>
      <c r="Z14">
        <f>IF(AND($A14,W14,NOT(Y14)),Table!Z14,0)</f>
        <v>0</v>
      </c>
      <c r="AA14" t="b">
        <f>Table!AA14&lt;=Inputs!$B$6</f>
        <v>0</v>
      </c>
      <c r="AB14">
        <f>IF(AND($A14,Y14,NOT(AA14)),Table!AB14,0)</f>
        <v>0</v>
      </c>
      <c r="AC14" t="b">
        <f>Table!AC14&lt;=Inputs!$B$6</f>
        <v>0</v>
      </c>
      <c r="AD14">
        <f>IF(AND($A14,AA14,NOT(AC14)),Table!AD14,0)</f>
        <v>0</v>
      </c>
      <c r="AE14" t="b">
        <f>Table!AE14&lt;=Inputs!$B$6</f>
        <v>0</v>
      </c>
      <c r="AF14">
        <f>IF(AND($A14,AC14,NOT(AE14)),Table!AF14,0)</f>
        <v>0</v>
      </c>
      <c r="AG14" t="b">
        <f>Table!AG14&lt;=Inputs!$B$6</f>
        <v>0</v>
      </c>
      <c r="AH14">
        <f>IF(AND($A14,AE14,NOT(AG14)),Table!AH14,0)</f>
        <v>0</v>
      </c>
    </row>
    <row r="15" spans="1:34" x14ac:dyDescent="0.25">
      <c r="A15" t="b">
        <f t="shared" si="0"/>
        <v>0</v>
      </c>
      <c r="B15" t="b">
        <f>Table!B15&lt;=Inputs!B$2</f>
        <v>1</v>
      </c>
      <c r="C15" t="b">
        <f>Table!C15&lt;=Inputs!$B$6</f>
        <v>1</v>
      </c>
      <c r="D15">
        <f>IF(AND(A15,AH15+AF15+AD15+AB15+Z15+X15+V15+T15+R15+P15+N15+L15+J15+H15+F15=0),Table!D15,0)</f>
        <v>0</v>
      </c>
      <c r="E15" t="b">
        <f>Table!E15&lt;=Inputs!$B$6</f>
        <v>1</v>
      </c>
      <c r="F15">
        <f>IF(AND($A15,C15,NOT(E15)),Table!F15,0)</f>
        <v>0</v>
      </c>
      <c r="G15" t="b">
        <f>Table!G15&lt;=Inputs!$B$6</f>
        <v>1</v>
      </c>
      <c r="H15">
        <f>IF(AND($A15,E15,NOT(G15)),Table!H15,0)</f>
        <v>0</v>
      </c>
      <c r="I15" t="b">
        <f>Table!I15&lt;=Inputs!$B$6</f>
        <v>1</v>
      </c>
      <c r="J15">
        <f>IF(AND($A15,G15,NOT(I15)),Table!J15,0)</f>
        <v>0</v>
      </c>
      <c r="K15" t="b">
        <f>Table!K15&lt;=Inputs!$B$6</f>
        <v>0</v>
      </c>
      <c r="L15">
        <f>IF(AND($A15,I15,NOT(K15)),Table!L15,0)</f>
        <v>0</v>
      </c>
      <c r="M15" t="b">
        <f>Table!M15&lt;=Inputs!$B$6</f>
        <v>0</v>
      </c>
      <c r="N15">
        <f>IF(AND($A15,K15,NOT(M15)),Table!N15,0)</f>
        <v>0</v>
      </c>
      <c r="O15" t="b">
        <f>Table!O15&lt;=Inputs!$B$6</f>
        <v>0</v>
      </c>
      <c r="P15">
        <f>IF(AND($A15,M15,NOT(O15)),Table!P15,0)</f>
        <v>0</v>
      </c>
      <c r="Q15" t="b">
        <f>Table!Q15&lt;=Inputs!$B$6</f>
        <v>0</v>
      </c>
      <c r="R15">
        <f>IF(AND($A15,O15,NOT(Q15)),Table!R15,0)</f>
        <v>0</v>
      </c>
      <c r="S15" t="b">
        <f>Table!S15&lt;=Inputs!$B$6</f>
        <v>0</v>
      </c>
      <c r="T15">
        <f>IF(AND($A15,Q15,NOT(S15)),Table!T15,0)</f>
        <v>0</v>
      </c>
      <c r="U15" t="b">
        <f>Table!U15&lt;=Inputs!$B$6</f>
        <v>0</v>
      </c>
      <c r="V15">
        <f>IF(AND($A15,S15,NOT(U15)),Table!V15,0)</f>
        <v>0</v>
      </c>
      <c r="W15" t="b">
        <f>Table!W15&lt;=Inputs!$B$6</f>
        <v>0</v>
      </c>
      <c r="X15">
        <f>IF(AND($A15,U15,NOT(W15)),Table!X15,0)</f>
        <v>0</v>
      </c>
      <c r="Y15" t="b">
        <f>Table!Y15&lt;=Inputs!$B$6</f>
        <v>0</v>
      </c>
      <c r="Z15">
        <f>IF(AND($A15,W15,NOT(Y15)),Table!Z15,0)</f>
        <v>0</v>
      </c>
      <c r="AA15" t="b">
        <f>Table!AA15&lt;=Inputs!$B$6</f>
        <v>0</v>
      </c>
      <c r="AB15">
        <f>IF(AND($A15,Y15,NOT(AA15)),Table!AB15,0)</f>
        <v>0</v>
      </c>
      <c r="AC15" t="b">
        <f>Table!AC15&lt;=Inputs!$B$6</f>
        <v>0</v>
      </c>
      <c r="AD15">
        <f>IF(AND($A15,AA15,NOT(AC15)),Table!AD15,0)</f>
        <v>0</v>
      </c>
      <c r="AE15" t="b">
        <f>Table!AE15&lt;=Inputs!$B$6</f>
        <v>0</v>
      </c>
      <c r="AF15">
        <f>IF(AND($A15,AC15,NOT(AE15)),Table!AF15,0)</f>
        <v>0</v>
      </c>
      <c r="AG15" t="b">
        <f>Table!AG15&lt;=Inputs!$B$6</f>
        <v>0</v>
      </c>
      <c r="AH15">
        <f>IF(AND($A15,AE15,NOT(AG15)),Table!AH15,0)</f>
        <v>0</v>
      </c>
    </row>
    <row r="16" spans="1:34" x14ac:dyDescent="0.25">
      <c r="A16" t="b">
        <f t="shared" si="0"/>
        <v>0</v>
      </c>
      <c r="B16" t="b">
        <f>Table!B16&lt;=Inputs!B$2</f>
        <v>1</v>
      </c>
      <c r="C16" t="b">
        <f>Table!C16&lt;=Inputs!$B$6</f>
        <v>1</v>
      </c>
      <c r="D16">
        <f>IF(AND(A16,AH16+AF16+AD16+AB16+Z16+X16+V16+T16+R16+P16+N16+L16+J16+H16+F16=0),Table!D16,0)</f>
        <v>0</v>
      </c>
      <c r="E16" t="b">
        <f>Table!E16&lt;=Inputs!$B$6</f>
        <v>1</v>
      </c>
      <c r="F16">
        <f>IF(AND($A16,C16,NOT(E16)),Table!F16,0)</f>
        <v>0</v>
      </c>
      <c r="G16" t="b">
        <f>Table!G16&lt;=Inputs!$B$6</f>
        <v>1</v>
      </c>
      <c r="H16">
        <f>IF(AND($A16,E16,NOT(G16)),Table!H16,0)</f>
        <v>0</v>
      </c>
      <c r="I16" t="b">
        <f>Table!I16&lt;=Inputs!$B$6</f>
        <v>1</v>
      </c>
      <c r="J16">
        <f>IF(AND($A16,G16,NOT(I16)),Table!J16,0)</f>
        <v>0</v>
      </c>
      <c r="K16" t="b">
        <f>Table!K16&lt;=Inputs!$B$6</f>
        <v>0</v>
      </c>
      <c r="L16">
        <f>IF(AND($A16,I16,NOT(K16)),Table!L16,0)</f>
        <v>0</v>
      </c>
      <c r="M16" t="b">
        <f>Table!M16&lt;=Inputs!$B$6</f>
        <v>0</v>
      </c>
      <c r="N16">
        <f>IF(AND($A16,K16,NOT(M16)),Table!N16,0)</f>
        <v>0</v>
      </c>
      <c r="O16" t="b">
        <f>Table!O16&lt;=Inputs!$B$6</f>
        <v>0</v>
      </c>
      <c r="P16">
        <f>IF(AND($A16,M16,NOT(O16)),Table!P16,0)</f>
        <v>0</v>
      </c>
      <c r="Q16" t="b">
        <f>Table!Q16&lt;=Inputs!$B$6</f>
        <v>0</v>
      </c>
      <c r="R16">
        <f>IF(AND($A16,O16,NOT(Q16)),Table!R16,0)</f>
        <v>0</v>
      </c>
      <c r="S16" t="b">
        <f>Table!S16&lt;=Inputs!$B$6</f>
        <v>0</v>
      </c>
      <c r="T16">
        <f>IF(AND($A16,Q16,NOT(S16)),Table!T16,0)</f>
        <v>0</v>
      </c>
      <c r="U16" t="b">
        <f>Table!U16&lt;=Inputs!$B$6</f>
        <v>0</v>
      </c>
      <c r="V16">
        <f>IF(AND($A16,S16,NOT(U16)),Table!V16,0)</f>
        <v>0</v>
      </c>
      <c r="W16" t="b">
        <f>Table!W16&lt;=Inputs!$B$6</f>
        <v>0</v>
      </c>
      <c r="X16">
        <f>IF(AND($A16,U16,NOT(W16)),Table!X16,0)</f>
        <v>0</v>
      </c>
      <c r="Y16" t="b">
        <f>Table!Y16&lt;=Inputs!$B$6</f>
        <v>0</v>
      </c>
      <c r="Z16">
        <f>IF(AND($A16,W16,NOT(Y16)),Table!Z16,0)</f>
        <v>0</v>
      </c>
      <c r="AA16" t="b">
        <f>Table!AA16&lt;=Inputs!$B$6</f>
        <v>0</v>
      </c>
      <c r="AB16">
        <f>IF(AND($A16,Y16,NOT(AA16)),Table!AB16,0)</f>
        <v>0</v>
      </c>
      <c r="AC16" t="b">
        <f>Table!AC16&lt;=Inputs!$B$6</f>
        <v>0</v>
      </c>
      <c r="AD16">
        <f>IF(AND($A16,AA16,NOT(AC16)),Table!AD16,0)</f>
        <v>0</v>
      </c>
      <c r="AE16" t="b">
        <f>Table!AE16&lt;=Inputs!$B$6</f>
        <v>0</v>
      </c>
      <c r="AF16">
        <f>IF(AND($A16,AC16,NOT(AE16)),Table!AF16,0)</f>
        <v>0</v>
      </c>
      <c r="AG16" t="b">
        <f>Table!AG16&lt;=Inputs!$B$6</f>
        <v>0</v>
      </c>
      <c r="AH16">
        <f>IF(AND($A16,AE16,NOT(AG16)),Table!AH16,0)</f>
        <v>0</v>
      </c>
    </row>
    <row r="17" spans="1:34" x14ac:dyDescent="0.25">
      <c r="A17" t="b">
        <f t="shared" si="0"/>
        <v>0</v>
      </c>
      <c r="B17" t="b">
        <f>Table!B17&lt;=Inputs!B$2</f>
        <v>1</v>
      </c>
      <c r="C17" t="b">
        <f>Table!C17&lt;=Inputs!$B$6</f>
        <v>1</v>
      </c>
      <c r="D17">
        <f>IF(AND(A17,AH17+AF17+AD17+AB17+Z17+X17+V17+T17+R17+P17+N17+L17+J17+H17+F17=0),Table!D17,0)</f>
        <v>0</v>
      </c>
      <c r="E17" t="b">
        <f>Table!E17&lt;=Inputs!$B$6</f>
        <v>1</v>
      </c>
      <c r="F17">
        <f>IF(AND($A17,C17,NOT(E17)),Table!F17,0)</f>
        <v>0</v>
      </c>
      <c r="G17" t="b">
        <f>Table!G17&lt;=Inputs!$B$6</f>
        <v>1</v>
      </c>
      <c r="H17">
        <f>IF(AND($A17,E17,NOT(G17)),Table!H17,0)</f>
        <v>0</v>
      </c>
      <c r="I17" t="b">
        <f>Table!I17&lt;=Inputs!$B$6</f>
        <v>1</v>
      </c>
      <c r="J17">
        <f>IF(AND($A17,G17,NOT(I17)),Table!J17,0)</f>
        <v>0</v>
      </c>
      <c r="K17" t="b">
        <f>Table!K17&lt;=Inputs!$B$6</f>
        <v>0</v>
      </c>
      <c r="L17">
        <f>IF(AND($A17,I17,NOT(K17)),Table!L17,0)</f>
        <v>0</v>
      </c>
      <c r="M17" t="b">
        <f>Table!M17&lt;=Inputs!$B$6</f>
        <v>0</v>
      </c>
      <c r="N17">
        <f>IF(AND($A17,K17,NOT(M17)),Table!N17,0)</f>
        <v>0</v>
      </c>
      <c r="O17" t="b">
        <f>Table!O17&lt;=Inputs!$B$6</f>
        <v>0</v>
      </c>
      <c r="P17">
        <f>IF(AND($A17,M17,NOT(O17)),Table!P17,0)</f>
        <v>0</v>
      </c>
      <c r="Q17" t="b">
        <f>Table!Q17&lt;=Inputs!$B$6</f>
        <v>0</v>
      </c>
      <c r="R17">
        <f>IF(AND($A17,O17,NOT(Q17)),Table!R17,0)</f>
        <v>0</v>
      </c>
      <c r="S17" t="b">
        <f>Table!S17&lt;=Inputs!$B$6</f>
        <v>0</v>
      </c>
      <c r="T17">
        <f>IF(AND($A17,Q17,NOT(S17)),Table!T17,0)</f>
        <v>0</v>
      </c>
      <c r="U17" t="b">
        <f>Table!U17&lt;=Inputs!$B$6</f>
        <v>0</v>
      </c>
      <c r="V17">
        <f>IF(AND($A17,S17,NOT(U17)),Table!V17,0)</f>
        <v>0</v>
      </c>
      <c r="W17" t="b">
        <f>Table!W17&lt;=Inputs!$B$6</f>
        <v>0</v>
      </c>
      <c r="X17">
        <f>IF(AND($A17,U17,NOT(W17)),Table!X17,0)</f>
        <v>0</v>
      </c>
      <c r="Y17" t="b">
        <f>Table!Y17&lt;=Inputs!$B$6</f>
        <v>0</v>
      </c>
      <c r="Z17">
        <f>IF(AND($A17,W17,NOT(Y17)),Table!Z17,0)</f>
        <v>0</v>
      </c>
      <c r="AA17" t="b">
        <f>Table!AA17&lt;=Inputs!$B$6</f>
        <v>0</v>
      </c>
      <c r="AB17">
        <f>IF(AND($A17,Y17,NOT(AA17)),Table!AB17,0)</f>
        <v>0</v>
      </c>
      <c r="AC17" t="b">
        <f>Table!AC17&lt;=Inputs!$B$6</f>
        <v>0</v>
      </c>
      <c r="AD17">
        <f>IF(AND($A17,AA17,NOT(AC17)),Table!AD17,0)</f>
        <v>0</v>
      </c>
      <c r="AE17" t="b">
        <f>Table!AE17&lt;=Inputs!$B$6</f>
        <v>0</v>
      </c>
      <c r="AF17">
        <f>IF(AND($A17,AC17,NOT(AE17)),Table!AF17,0)</f>
        <v>0</v>
      </c>
      <c r="AG17" t="b">
        <f>Table!AG17&lt;=Inputs!$B$6</f>
        <v>0</v>
      </c>
      <c r="AH17">
        <f>IF(AND($A17,AE17,NOT(AG17)),Table!AH17,0)</f>
        <v>0</v>
      </c>
    </row>
    <row r="18" spans="1:34" x14ac:dyDescent="0.25">
      <c r="A18" t="b">
        <f t="shared" si="0"/>
        <v>0</v>
      </c>
      <c r="B18" t="b">
        <f>Table!B18&lt;=Inputs!B$2</f>
        <v>1</v>
      </c>
      <c r="C18" t="b">
        <f>Table!C18&lt;=Inputs!$B$6</f>
        <v>1</v>
      </c>
      <c r="D18">
        <f>IF(AND(A18,AH18+AF18+AD18+AB18+Z18+X18+V18+T18+R18+P18+N18+L18+J18+H18+F18=0),Table!D18,0)</f>
        <v>0</v>
      </c>
      <c r="E18" t="b">
        <f>Table!E18&lt;=Inputs!$B$6</f>
        <v>1</v>
      </c>
      <c r="F18">
        <f>IF(AND($A18,C18,NOT(E18)),Table!F18,0)</f>
        <v>0</v>
      </c>
      <c r="G18" t="b">
        <f>Table!G18&lt;=Inputs!$B$6</f>
        <v>1</v>
      </c>
      <c r="H18">
        <f>IF(AND($A18,E18,NOT(G18)),Table!H18,0)</f>
        <v>0</v>
      </c>
      <c r="I18" t="b">
        <f>Table!I18&lt;=Inputs!$B$6</f>
        <v>1</v>
      </c>
      <c r="J18">
        <f>IF(AND($A18,G18,NOT(I18)),Table!J18,0)</f>
        <v>0</v>
      </c>
      <c r="K18" t="b">
        <f>Table!K18&lt;=Inputs!$B$6</f>
        <v>1</v>
      </c>
      <c r="L18">
        <f>IF(AND($A18,I18,NOT(K18)),Table!L18,0)</f>
        <v>0</v>
      </c>
      <c r="M18" t="b">
        <f>Table!M18&lt;=Inputs!$B$6</f>
        <v>0</v>
      </c>
      <c r="N18">
        <f>IF(AND($A18,K18,NOT(M18)),Table!N18,0)</f>
        <v>0</v>
      </c>
      <c r="O18" t="b">
        <f>Table!O18&lt;=Inputs!$B$6</f>
        <v>0</v>
      </c>
      <c r="P18">
        <f>IF(AND($A18,M18,NOT(O18)),Table!P18,0)</f>
        <v>0</v>
      </c>
      <c r="Q18" t="b">
        <f>Table!Q18&lt;=Inputs!$B$6</f>
        <v>0</v>
      </c>
      <c r="R18">
        <f>IF(AND($A18,O18,NOT(Q18)),Table!R18,0)</f>
        <v>0</v>
      </c>
      <c r="S18" t="b">
        <f>Table!S18&lt;=Inputs!$B$6</f>
        <v>0</v>
      </c>
      <c r="T18">
        <f>IF(AND($A18,Q18,NOT(S18)),Table!T18,0)</f>
        <v>0</v>
      </c>
      <c r="U18" t="b">
        <f>Table!U18&lt;=Inputs!$B$6</f>
        <v>0</v>
      </c>
      <c r="V18">
        <f>IF(AND($A18,S18,NOT(U18)),Table!V18,0)</f>
        <v>0</v>
      </c>
      <c r="W18" t="b">
        <f>Table!W18&lt;=Inputs!$B$6</f>
        <v>0</v>
      </c>
      <c r="X18">
        <f>IF(AND($A18,U18,NOT(W18)),Table!X18,0)</f>
        <v>0</v>
      </c>
      <c r="Y18" t="b">
        <f>Table!Y18&lt;=Inputs!$B$6</f>
        <v>0</v>
      </c>
      <c r="Z18">
        <f>IF(AND($A18,W18,NOT(Y18)),Table!Z18,0)</f>
        <v>0</v>
      </c>
      <c r="AA18" t="b">
        <f>Table!AA18&lt;=Inputs!$B$6</f>
        <v>0</v>
      </c>
      <c r="AB18">
        <f>IF(AND($A18,Y18,NOT(AA18)),Table!AB18,0)</f>
        <v>0</v>
      </c>
      <c r="AC18" t="b">
        <f>Table!AC18&lt;=Inputs!$B$6</f>
        <v>0</v>
      </c>
      <c r="AD18">
        <f>IF(AND($A18,AA18,NOT(AC18)),Table!AD18,0)</f>
        <v>0</v>
      </c>
      <c r="AE18" t="b">
        <f>Table!AE18&lt;=Inputs!$B$6</f>
        <v>0</v>
      </c>
      <c r="AF18">
        <f>IF(AND($A18,AC18,NOT(AE18)),Table!AF18,0)</f>
        <v>0</v>
      </c>
      <c r="AG18" t="b">
        <f>Table!AG18&lt;=Inputs!$B$6</f>
        <v>0</v>
      </c>
      <c r="AH18">
        <f>IF(AND($A18,AE18,NOT(AG18)),Table!AH18,0)</f>
        <v>0</v>
      </c>
    </row>
    <row r="19" spans="1:34" x14ac:dyDescent="0.25">
      <c r="A19" t="b">
        <f t="shared" si="0"/>
        <v>0</v>
      </c>
      <c r="B19" t="b">
        <f>Table!B19&lt;=Inputs!B$2</f>
        <v>1</v>
      </c>
      <c r="C19" t="b">
        <f>Table!C19&lt;=Inputs!$B$6</f>
        <v>1</v>
      </c>
      <c r="D19">
        <f>IF(AND(A19,AH19+AF19+AD19+AB19+Z19+X19+V19+T19+R19+P19+N19+L19+J19+H19+F19=0),Table!D19,0)</f>
        <v>0</v>
      </c>
      <c r="E19" t="b">
        <f>Table!E19&lt;=Inputs!$B$6</f>
        <v>1</v>
      </c>
      <c r="F19">
        <f>IF(AND($A19,C19,NOT(E19)),Table!F19,0)</f>
        <v>0</v>
      </c>
      <c r="G19" t="b">
        <f>Table!G19&lt;=Inputs!$B$6</f>
        <v>1</v>
      </c>
      <c r="H19">
        <f>IF(AND($A19,E19,NOT(G19)),Table!H19,0)</f>
        <v>0</v>
      </c>
      <c r="I19" t="b">
        <f>Table!I19&lt;=Inputs!$B$6</f>
        <v>1</v>
      </c>
      <c r="J19">
        <f>IF(AND($A19,G19,NOT(I19)),Table!J19,0)</f>
        <v>0</v>
      </c>
      <c r="K19" t="b">
        <f>Table!K19&lt;=Inputs!$B$6</f>
        <v>1</v>
      </c>
      <c r="L19">
        <f>IF(AND($A19,I19,NOT(K19)),Table!L19,0)</f>
        <v>0</v>
      </c>
      <c r="M19" t="b">
        <f>Table!M19&lt;=Inputs!$B$6</f>
        <v>0</v>
      </c>
      <c r="N19">
        <f>IF(AND($A19,K19,NOT(M19)),Table!N19,0)</f>
        <v>0</v>
      </c>
      <c r="O19" t="b">
        <f>Table!O19&lt;=Inputs!$B$6</f>
        <v>0</v>
      </c>
      <c r="P19">
        <f>IF(AND($A19,M19,NOT(O19)),Table!P19,0)</f>
        <v>0</v>
      </c>
      <c r="Q19" t="b">
        <f>Table!Q19&lt;=Inputs!$B$6</f>
        <v>0</v>
      </c>
      <c r="R19">
        <f>IF(AND($A19,O19,NOT(Q19)),Table!R19,0)</f>
        <v>0</v>
      </c>
      <c r="S19" t="b">
        <f>Table!S19&lt;=Inputs!$B$6</f>
        <v>0</v>
      </c>
      <c r="T19">
        <f>IF(AND($A19,Q19,NOT(S19)),Table!T19,0)</f>
        <v>0</v>
      </c>
      <c r="U19" t="b">
        <f>Table!U19&lt;=Inputs!$B$6</f>
        <v>0</v>
      </c>
      <c r="V19">
        <f>IF(AND($A19,S19,NOT(U19)),Table!V19,0)</f>
        <v>0</v>
      </c>
      <c r="W19" t="b">
        <f>Table!W19&lt;=Inputs!$B$6</f>
        <v>0</v>
      </c>
      <c r="X19">
        <f>IF(AND($A19,U19,NOT(W19)),Table!X19,0)</f>
        <v>0</v>
      </c>
      <c r="Y19" t="b">
        <f>Table!Y19&lt;=Inputs!$B$6</f>
        <v>0</v>
      </c>
      <c r="Z19">
        <f>IF(AND($A19,W19,NOT(Y19)),Table!Z19,0)</f>
        <v>0</v>
      </c>
      <c r="AA19" t="b">
        <f>Table!AA19&lt;=Inputs!$B$6</f>
        <v>0</v>
      </c>
      <c r="AB19">
        <f>IF(AND($A19,Y19,NOT(AA19)),Table!AB19,0)</f>
        <v>0</v>
      </c>
      <c r="AC19" t="b">
        <f>Table!AC19&lt;=Inputs!$B$6</f>
        <v>0</v>
      </c>
      <c r="AD19">
        <f>IF(AND($A19,AA19,NOT(AC19)),Table!AD19,0)</f>
        <v>0</v>
      </c>
      <c r="AE19" t="b">
        <f>Table!AE19&lt;=Inputs!$B$6</f>
        <v>0</v>
      </c>
      <c r="AF19">
        <f>IF(AND($A19,AC19,NOT(AE19)),Table!AF19,0)</f>
        <v>0</v>
      </c>
      <c r="AG19" t="b">
        <f>Table!AG19&lt;=Inputs!$B$6</f>
        <v>0</v>
      </c>
      <c r="AH19">
        <f>IF(AND($A19,AE19,NOT(AG19)),Table!AH19,0)</f>
        <v>0</v>
      </c>
    </row>
    <row r="20" spans="1:34" x14ac:dyDescent="0.25">
      <c r="A20" t="b">
        <f t="shared" si="0"/>
        <v>0</v>
      </c>
      <c r="B20" t="b">
        <f>Table!B20&lt;=Inputs!B$2</f>
        <v>1</v>
      </c>
      <c r="C20" t="b">
        <f>Table!C20&lt;=Inputs!$B$6</f>
        <v>1</v>
      </c>
      <c r="D20">
        <f>IF(AND(A20,AH20+AF20+AD20+AB20+Z20+X20+V20+T20+R20+P20+N20+L20+J20+H20+F20=0),Table!D20,0)</f>
        <v>0</v>
      </c>
      <c r="E20" t="b">
        <f>Table!E20&lt;=Inputs!$B$6</f>
        <v>1</v>
      </c>
      <c r="F20">
        <f>IF(AND($A20,C20,NOT(E20)),Table!F20,0)</f>
        <v>0</v>
      </c>
      <c r="G20" t="b">
        <f>Table!G20&lt;=Inputs!$B$6</f>
        <v>1</v>
      </c>
      <c r="H20">
        <f>IF(AND($A20,E20,NOT(G20)),Table!H20,0)</f>
        <v>0</v>
      </c>
      <c r="I20" t="b">
        <f>Table!I20&lt;=Inputs!$B$6</f>
        <v>1</v>
      </c>
      <c r="J20">
        <f>IF(AND($A20,G20,NOT(I20)),Table!J20,0)</f>
        <v>0</v>
      </c>
      <c r="K20" t="b">
        <f>Table!K20&lt;=Inputs!$B$6</f>
        <v>1</v>
      </c>
      <c r="L20">
        <f>IF(AND($A20,I20,NOT(K20)),Table!L20,0)</f>
        <v>0</v>
      </c>
      <c r="M20" t="b">
        <f>Table!M20&lt;=Inputs!$B$6</f>
        <v>0</v>
      </c>
      <c r="N20">
        <f>IF(AND($A20,K20,NOT(M20)),Table!N20,0)</f>
        <v>0</v>
      </c>
      <c r="O20" t="b">
        <f>Table!O20&lt;=Inputs!$B$6</f>
        <v>0</v>
      </c>
      <c r="P20">
        <f>IF(AND($A20,M20,NOT(O20)),Table!P20,0)</f>
        <v>0</v>
      </c>
      <c r="Q20" t="b">
        <f>Table!Q20&lt;=Inputs!$B$6</f>
        <v>0</v>
      </c>
      <c r="R20">
        <f>IF(AND($A20,O20,NOT(Q20)),Table!R20,0)</f>
        <v>0</v>
      </c>
      <c r="S20" t="b">
        <f>Table!S20&lt;=Inputs!$B$6</f>
        <v>0</v>
      </c>
      <c r="T20">
        <f>IF(AND($A20,Q20,NOT(S20)),Table!T20,0)</f>
        <v>0</v>
      </c>
      <c r="U20" t="b">
        <f>Table!U20&lt;=Inputs!$B$6</f>
        <v>0</v>
      </c>
      <c r="V20">
        <f>IF(AND($A20,S20,NOT(U20)),Table!V20,0)</f>
        <v>0</v>
      </c>
      <c r="W20" t="b">
        <f>Table!W20&lt;=Inputs!$B$6</f>
        <v>0</v>
      </c>
      <c r="X20">
        <f>IF(AND($A20,U20,NOT(W20)),Table!X20,0)</f>
        <v>0</v>
      </c>
      <c r="Y20" t="b">
        <f>Table!Y20&lt;=Inputs!$B$6</f>
        <v>0</v>
      </c>
      <c r="Z20">
        <f>IF(AND($A20,W20,NOT(Y20)),Table!Z20,0)</f>
        <v>0</v>
      </c>
      <c r="AA20" t="b">
        <f>Table!AA20&lt;=Inputs!$B$6</f>
        <v>0</v>
      </c>
      <c r="AB20">
        <f>IF(AND($A20,Y20,NOT(AA20)),Table!AB20,0)</f>
        <v>0</v>
      </c>
      <c r="AC20" t="b">
        <f>Table!AC20&lt;=Inputs!$B$6</f>
        <v>0</v>
      </c>
      <c r="AD20">
        <f>IF(AND($A20,AA20,NOT(AC20)),Table!AD20,0)</f>
        <v>0</v>
      </c>
      <c r="AE20" t="b">
        <f>Table!AE20&lt;=Inputs!$B$6</f>
        <v>0</v>
      </c>
      <c r="AF20">
        <f>IF(AND($A20,AC20,NOT(AE20)),Table!AF20,0)</f>
        <v>0</v>
      </c>
      <c r="AG20" t="b">
        <f>Table!AG20&lt;=Inputs!$B$6</f>
        <v>0</v>
      </c>
      <c r="AH20">
        <f>IF(AND($A20,AE20,NOT(AG20)),Table!AH20,0)</f>
        <v>0</v>
      </c>
    </row>
    <row r="21" spans="1:34" x14ac:dyDescent="0.25">
      <c r="A21" t="b">
        <f t="shared" si="0"/>
        <v>0</v>
      </c>
      <c r="B21" t="b">
        <f>Table!B21&lt;=Inputs!B$2</f>
        <v>1</v>
      </c>
      <c r="C21" t="b">
        <f>Table!C21&lt;=Inputs!$B$6</f>
        <v>1</v>
      </c>
      <c r="D21">
        <f>IF(AND(A21,AH21+AF21+AD21+AB21+Z21+X21+V21+T21+R21+P21+N21+L21+J21+H21+F21=0),Table!D21,0)</f>
        <v>0</v>
      </c>
      <c r="E21" t="b">
        <f>Table!E21&lt;=Inputs!$B$6</f>
        <v>1</v>
      </c>
      <c r="F21">
        <f>IF(AND($A21,C21,NOT(E21)),Table!F21,0)</f>
        <v>0</v>
      </c>
      <c r="G21" t="b">
        <f>Table!G21&lt;=Inputs!$B$6</f>
        <v>1</v>
      </c>
      <c r="H21">
        <f>IF(AND($A21,E21,NOT(G21)),Table!H21,0)</f>
        <v>0</v>
      </c>
      <c r="I21" t="b">
        <f>Table!I21&lt;=Inputs!$B$6</f>
        <v>1</v>
      </c>
      <c r="J21">
        <f>IF(AND($A21,G21,NOT(I21)),Table!J21,0)</f>
        <v>0</v>
      </c>
      <c r="K21" t="b">
        <f>Table!K21&lt;=Inputs!$B$6</f>
        <v>1</v>
      </c>
      <c r="L21">
        <f>IF(AND($A21,I21,NOT(K21)),Table!L21,0)</f>
        <v>0</v>
      </c>
      <c r="M21" t="b">
        <f>Table!M21&lt;=Inputs!$B$6</f>
        <v>0</v>
      </c>
      <c r="N21">
        <f>IF(AND($A21,K21,NOT(M21)),Table!N21,0)</f>
        <v>0</v>
      </c>
      <c r="O21" t="b">
        <f>Table!O21&lt;=Inputs!$B$6</f>
        <v>0</v>
      </c>
      <c r="P21">
        <f>IF(AND($A21,M21,NOT(O21)),Table!P21,0)</f>
        <v>0</v>
      </c>
      <c r="Q21" t="b">
        <f>Table!Q21&lt;=Inputs!$B$6</f>
        <v>0</v>
      </c>
      <c r="R21">
        <f>IF(AND($A21,O21,NOT(Q21)),Table!R21,0)</f>
        <v>0</v>
      </c>
      <c r="S21" t="b">
        <f>Table!S21&lt;=Inputs!$B$6</f>
        <v>0</v>
      </c>
      <c r="T21">
        <f>IF(AND($A21,Q21,NOT(S21)),Table!T21,0)</f>
        <v>0</v>
      </c>
      <c r="U21" t="b">
        <f>Table!U21&lt;=Inputs!$B$6</f>
        <v>0</v>
      </c>
      <c r="V21">
        <f>IF(AND($A21,S21,NOT(U21)),Table!V21,0)</f>
        <v>0</v>
      </c>
      <c r="W21" t="b">
        <f>Table!W21&lt;=Inputs!$B$6</f>
        <v>0</v>
      </c>
      <c r="X21">
        <f>IF(AND($A21,U21,NOT(W21)),Table!X21,0)</f>
        <v>0</v>
      </c>
      <c r="Y21" t="b">
        <f>Table!Y21&lt;=Inputs!$B$6</f>
        <v>0</v>
      </c>
      <c r="Z21">
        <f>IF(AND($A21,W21,NOT(Y21)),Table!Z21,0)</f>
        <v>0</v>
      </c>
      <c r="AA21" t="b">
        <f>Table!AA21&lt;=Inputs!$B$6</f>
        <v>0</v>
      </c>
      <c r="AB21">
        <f>IF(AND($A21,Y21,NOT(AA21)),Table!AB21,0)</f>
        <v>0</v>
      </c>
      <c r="AC21" t="b">
        <f>Table!AC21&lt;=Inputs!$B$6</f>
        <v>0</v>
      </c>
      <c r="AD21">
        <f>IF(AND($A21,AA21,NOT(AC21)),Table!AD21,0)</f>
        <v>0</v>
      </c>
      <c r="AE21" t="b">
        <f>Table!AE21&lt;=Inputs!$B$6</f>
        <v>0</v>
      </c>
      <c r="AF21">
        <f>IF(AND($A21,AC21,NOT(AE21)),Table!AF21,0)</f>
        <v>0</v>
      </c>
      <c r="AG21" t="b">
        <f>Table!AG21&lt;=Inputs!$B$6</f>
        <v>0</v>
      </c>
      <c r="AH21">
        <f>IF(AND($A21,AE21,NOT(AG21)),Table!AH21,0)</f>
        <v>0</v>
      </c>
    </row>
    <row r="22" spans="1:34" x14ac:dyDescent="0.25">
      <c r="A22" t="b">
        <f t="shared" si="0"/>
        <v>0</v>
      </c>
      <c r="B22" t="b">
        <f>Table!B22&lt;=Inputs!B$2</f>
        <v>1</v>
      </c>
      <c r="C22" t="b">
        <f>Table!C22&lt;=Inputs!$B$6</f>
        <v>1</v>
      </c>
      <c r="D22">
        <f>IF(AND(A22,AH22+AF22+AD22+AB22+Z22+X22+V22+T22+R22+P22+N22+L22+J22+H22+F22=0),Table!D22,0)</f>
        <v>0</v>
      </c>
      <c r="E22" t="b">
        <f>Table!E22&lt;=Inputs!$B$6</f>
        <v>1</v>
      </c>
      <c r="F22">
        <f>IF(AND($A22,C22,NOT(E22)),Table!F22,0)</f>
        <v>0</v>
      </c>
      <c r="G22" t="b">
        <f>Table!G22&lt;=Inputs!$B$6</f>
        <v>1</v>
      </c>
      <c r="H22">
        <f>IF(AND($A22,E22,NOT(G22)),Table!H22,0)</f>
        <v>0</v>
      </c>
      <c r="I22" t="b">
        <f>Table!I22&lt;=Inputs!$B$6</f>
        <v>1</v>
      </c>
      <c r="J22">
        <f>IF(AND($A22,G22,NOT(I22)),Table!J22,0)</f>
        <v>0</v>
      </c>
      <c r="K22" t="b">
        <f>Table!K22&lt;=Inputs!$B$6</f>
        <v>1</v>
      </c>
      <c r="L22">
        <f>IF(AND($A22,I22,NOT(K22)),Table!L22,0)</f>
        <v>0</v>
      </c>
      <c r="M22" t="b">
        <f>Table!M22&lt;=Inputs!$B$6</f>
        <v>1</v>
      </c>
      <c r="N22">
        <f>IF(AND($A22,K22,NOT(M22)),Table!N22,0)</f>
        <v>0</v>
      </c>
      <c r="O22" t="b">
        <f>Table!O22&lt;=Inputs!$B$6</f>
        <v>0</v>
      </c>
      <c r="P22">
        <f>IF(AND($A22,M22,NOT(O22)),Table!P22,0)</f>
        <v>0</v>
      </c>
      <c r="Q22" t="b">
        <f>Table!Q22&lt;=Inputs!$B$6</f>
        <v>0</v>
      </c>
      <c r="R22">
        <f>IF(AND($A22,O22,NOT(Q22)),Table!R22,0)</f>
        <v>0</v>
      </c>
      <c r="S22" t="b">
        <f>Table!S22&lt;=Inputs!$B$6</f>
        <v>0</v>
      </c>
      <c r="T22">
        <f>IF(AND($A22,Q22,NOT(S22)),Table!T22,0)</f>
        <v>0</v>
      </c>
      <c r="U22" t="b">
        <f>Table!U22&lt;=Inputs!$B$6</f>
        <v>0</v>
      </c>
      <c r="V22">
        <f>IF(AND($A22,S22,NOT(U22)),Table!V22,0)</f>
        <v>0</v>
      </c>
      <c r="W22" t="b">
        <f>Table!W22&lt;=Inputs!$B$6</f>
        <v>0</v>
      </c>
      <c r="X22">
        <f>IF(AND($A22,U22,NOT(W22)),Table!X22,0)</f>
        <v>0</v>
      </c>
      <c r="Y22" t="b">
        <f>Table!Y22&lt;=Inputs!$B$6</f>
        <v>0</v>
      </c>
      <c r="Z22">
        <f>IF(AND($A22,W22,NOT(Y22)),Table!Z22,0)</f>
        <v>0</v>
      </c>
      <c r="AA22" t="b">
        <f>Table!AA22&lt;=Inputs!$B$6</f>
        <v>0</v>
      </c>
      <c r="AB22">
        <f>IF(AND($A22,Y22,NOT(AA22)),Table!AB22,0)</f>
        <v>0</v>
      </c>
      <c r="AC22" t="b">
        <f>Table!AC22&lt;=Inputs!$B$6</f>
        <v>0</v>
      </c>
      <c r="AD22">
        <f>IF(AND($A22,AA22,NOT(AC22)),Table!AD22,0)</f>
        <v>0</v>
      </c>
      <c r="AE22" t="b">
        <f>Table!AE22&lt;=Inputs!$B$6</f>
        <v>0</v>
      </c>
      <c r="AF22">
        <f>IF(AND($A22,AC22,NOT(AE22)),Table!AF22,0)</f>
        <v>0</v>
      </c>
      <c r="AG22" t="b">
        <f>Table!AG22&lt;=Inputs!$B$6</f>
        <v>0</v>
      </c>
      <c r="AH22">
        <f>IF(AND($A22,AE22,NOT(AG22)),Table!AH22,0)</f>
        <v>0</v>
      </c>
    </row>
    <row r="23" spans="1:34" x14ac:dyDescent="0.25">
      <c r="A23" t="b">
        <f t="shared" si="0"/>
        <v>0</v>
      </c>
      <c r="B23" t="b">
        <f>Table!B23&lt;=Inputs!B$2</f>
        <v>1</v>
      </c>
      <c r="C23" t="b">
        <f>Table!C23&lt;=Inputs!$B$6</f>
        <v>1</v>
      </c>
      <c r="D23">
        <f>IF(AND(A23,AH23+AF23+AD23+AB23+Z23+X23+V23+T23+R23+P23+N23+L23+J23+H23+F23=0),Table!D23,0)</f>
        <v>0</v>
      </c>
      <c r="E23" t="b">
        <f>Table!E23&lt;=Inputs!$B$6</f>
        <v>1</v>
      </c>
      <c r="F23">
        <f>IF(AND($A23,C23,NOT(E23)),Table!F23,0)</f>
        <v>0</v>
      </c>
      <c r="G23" t="b">
        <f>Table!G23&lt;=Inputs!$B$6</f>
        <v>1</v>
      </c>
      <c r="H23">
        <f>IF(AND($A23,E23,NOT(G23)),Table!H23,0)</f>
        <v>0</v>
      </c>
      <c r="I23" t="b">
        <f>Table!I23&lt;=Inputs!$B$6</f>
        <v>1</v>
      </c>
      <c r="J23">
        <f>IF(AND($A23,G23,NOT(I23)),Table!J23,0)</f>
        <v>0</v>
      </c>
      <c r="K23" t="b">
        <f>Table!K23&lt;=Inputs!$B$6</f>
        <v>1</v>
      </c>
      <c r="L23">
        <f>IF(AND($A23,I23,NOT(K23)),Table!L23,0)</f>
        <v>0</v>
      </c>
      <c r="M23" t="b">
        <f>Table!M23&lt;=Inputs!$B$6</f>
        <v>1</v>
      </c>
      <c r="N23">
        <f>IF(AND($A23,K23,NOT(M23)),Table!N23,0)</f>
        <v>0</v>
      </c>
      <c r="O23" t="b">
        <f>Table!O23&lt;=Inputs!$B$6</f>
        <v>0</v>
      </c>
      <c r="P23">
        <f>IF(AND($A23,M23,NOT(O23)),Table!P23,0)</f>
        <v>0</v>
      </c>
      <c r="Q23" t="b">
        <f>Table!Q23&lt;=Inputs!$B$6</f>
        <v>0</v>
      </c>
      <c r="R23">
        <f>IF(AND($A23,O23,NOT(Q23)),Table!R23,0)</f>
        <v>0</v>
      </c>
      <c r="S23" t="b">
        <f>Table!S23&lt;=Inputs!$B$6</f>
        <v>0</v>
      </c>
      <c r="T23">
        <f>IF(AND($A23,Q23,NOT(S23)),Table!T23,0)</f>
        <v>0</v>
      </c>
      <c r="U23" t="b">
        <f>Table!U23&lt;=Inputs!$B$6</f>
        <v>0</v>
      </c>
      <c r="V23">
        <f>IF(AND($A23,S23,NOT(U23)),Table!V23,0)</f>
        <v>0</v>
      </c>
      <c r="W23" t="b">
        <f>Table!W23&lt;=Inputs!$B$6</f>
        <v>0</v>
      </c>
      <c r="X23">
        <f>IF(AND($A23,U23,NOT(W23)),Table!X23,0)</f>
        <v>0</v>
      </c>
      <c r="Y23" t="b">
        <f>Table!Y23&lt;=Inputs!$B$6</f>
        <v>0</v>
      </c>
      <c r="Z23">
        <f>IF(AND($A23,W23,NOT(Y23)),Table!Z23,0)</f>
        <v>0</v>
      </c>
      <c r="AA23" t="b">
        <f>Table!AA23&lt;=Inputs!$B$6</f>
        <v>0</v>
      </c>
      <c r="AB23">
        <f>IF(AND($A23,Y23,NOT(AA23)),Table!AB23,0)</f>
        <v>0</v>
      </c>
      <c r="AC23" t="b">
        <f>Table!AC23&lt;=Inputs!$B$6</f>
        <v>0</v>
      </c>
      <c r="AD23">
        <f>IF(AND($A23,AA23,NOT(AC23)),Table!AD23,0)</f>
        <v>0</v>
      </c>
      <c r="AE23" t="b">
        <f>Table!AE23&lt;=Inputs!$B$6</f>
        <v>0</v>
      </c>
      <c r="AF23">
        <f>IF(AND($A23,AC23,NOT(AE23)),Table!AF23,0)</f>
        <v>0</v>
      </c>
      <c r="AG23" t="b">
        <f>Table!AG23&lt;=Inputs!$B$6</f>
        <v>0</v>
      </c>
      <c r="AH23">
        <f>IF(AND($A23,AE23,NOT(AG23)),Table!AH23,0)</f>
        <v>0</v>
      </c>
    </row>
    <row r="24" spans="1:34" x14ac:dyDescent="0.25">
      <c r="A24" t="b">
        <f t="shared" si="0"/>
        <v>0</v>
      </c>
      <c r="B24" t="b">
        <f>Table!B24&lt;=Inputs!B$2</f>
        <v>1</v>
      </c>
      <c r="C24" t="b">
        <f>Table!C24&lt;=Inputs!$B$6</f>
        <v>1</v>
      </c>
      <c r="D24">
        <f>IF(AND(A24,AH24+AF24+AD24+AB24+Z24+X24+V24+T24+R24+P24+N24+L24+J24+H24+F24=0),Table!D24,0)</f>
        <v>0</v>
      </c>
      <c r="E24" t="b">
        <f>Table!E24&lt;=Inputs!$B$6</f>
        <v>1</v>
      </c>
      <c r="F24">
        <f>IF(AND($A24,C24,NOT(E24)),Table!F24,0)</f>
        <v>0</v>
      </c>
      <c r="G24" t="b">
        <f>Table!G24&lt;=Inputs!$B$6</f>
        <v>1</v>
      </c>
      <c r="H24">
        <f>IF(AND($A24,E24,NOT(G24)),Table!H24,0)</f>
        <v>0</v>
      </c>
      <c r="I24" t="b">
        <f>Table!I24&lt;=Inputs!$B$6</f>
        <v>1</v>
      </c>
      <c r="J24">
        <f>IF(AND($A24,G24,NOT(I24)),Table!J24,0)</f>
        <v>0</v>
      </c>
      <c r="K24" t="b">
        <f>Table!K24&lt;=Inputs!$B$6</f>
        <v>1</v>
      </c>
      <c r="L24">
        <f>IF(AND($A24,I24,NOT(K24)),Table!L24,0)</f>
        <v>0</v>
      </c>
      <c r="M24" t="b">
        <f>Table!M24&lt;=Inputs!$B$6</f>
        <v>1</v>
      </c>
      <c r="N24">
        <f>IF(AND($A24,K24,NOT(M24)),Table!N24,0)</f>
        <v>0</v>
      </c>
      <c r="O24" t="b">
        <f>Table!O24&lt;=Inputs!$B$6</f>
        <v>0</v>
      </c>
      <c r="P24">
        <f>IF(AND($A24,M24,NOT(O24)),Table!P24,0)</f>
        <v>0</v>
      </c>
      <c r="Q24" t="b">
        <f>Table!Q24&lt;=Inputs!$B$6</f>
        <v>0</v>
      </c>
      <c r="R24">
        <f>IF(AND($A24,O24,NOT(Q24)),Table!R24,0)</f>
        <v>0</v>
      </c>
      <c r="S24" t="b">
        <f>Table!S24&lt;=Inputs!$B$6</f>
        <v>0</v>
      </c>
      <c r="T24">
        <f>IF(AND($A24,Q24,NOT(S24)),Table!T24,0)</f>
        <v>0</v>
      </c>
      <c r="U24" t="b">
        <f>Table!U24&lt;=Inputs!$B$6</f>
        <v>0</v>
      </c>
      <c r="V24">
        <f>IF(AND($A24,S24,NOT(U24)),Table!V24,0)</f>
        <v>0</v>
      </c>
      <c r="W24" t="b">
        <f>Table!W24&lt;=Inputs!$B$6</f>
        <v>0</v>
      </c>
      <c r="X24">
        <f>IF(AND($A24,U24,NOT(W24)),Table!X24,0)</f>
        <v>0</v>
      </c>
      <c r="Y24" t="b">
        <f>Table!Y24&lt;=Inputs!$B$6</f>
        <v>0</v>
      </c>
      <c r="Z24">
        <f>IF(AND($A24,W24,NOT(Y24)),Table!Z24,0)</f>
        <v>0</v>
      </c>
      <c r="AA24" t="b">
        <f>Table!AA24&lt;=Inputs!$B$6</f>
        <v>0</v>
      </c>
      <c r="AB24">
        <f>IF(AND($A24,Y24,NOT(AA24)),Table!AB24,0)</f>
        <v>0</v>
      </c>
      <c r="AC24" t="b">
        <f>Table!AC24&lt;=Inputs!$B$6</f>
        <v>0</v>
      </c>
      <c r="AD24">
        <f>IF(AND($A24,AA24,NOT(AC24)),Table!AD24,0)</f>
        <v>0</v>
      </c>
      <c r="AE24" t="b">
        <f>Table!AE24&lt;=Inputs!$B$6</f>
        <v>0</v>
      </c>
      <c r="AF24">
        <f>IF(AND($A24,AC24,NOT(AE24)),Table!AF24,0)</f>
        <v>0</v>
      </c>
      <c r="AG24" t="b">
        <f>Table!AG24&lt;=Inputs!$B$6</f>
        <v>0</v>
      </c>
      <c r="AH24">
        <f>IF(AND($A24,AE24,NOT(AG24)),Table!AH24,0)</f>
        <v>0</v>
      </c>
    </row>
    <row r="25" spans="1:34" x14ac:dyDescent="0.25">
      <c r="A25" t="b">
        <f t="shared" si="0"/>
        <v>0</v>
      </c>
      <c r="B25" t="b">
        <f>Table!B25&lt;=Inputs!B$2</f>
        <v>1</v>
      </c>
      <c r="C25" t="b">
        <f>Table!C25&lt;=Inputs!$B$6</f>
        <v>1</v>
      </c>
      <c r="D25">
        <f>IF(AND(A25,AH25+AF25+AD25+AB25+Z25+X25+V25+T25+R25+P25+N25+L25+J25+H25+F25=0),Table!D25,0)</f>
        <v>0</v>
      </c>
      <c r="E25" t="b">
        <f>Table!E25&lt;=Inputs!$B$6</f>
        <v>1</v>
      </c>
      <c r="F25">
        <f>IF(AND($A25,C25,NOT(E25)),Table!F25,0)</f>
        <v>0</v>
      </c>
      <c r="G25" t="b">
        <f>Table!G25&lt;=Inputs!$B$6</f>
        <v>1</v>
      </c>
      <c r="H25">
        <f>IF(AND($A25,E25,NOT(G25)),Table!H25,0)</f>
        <v>0</v>
      </c>
      <c r="I25" t="b">
        <f>Table!I25&lt;=Inputs!$B$6</f>
        <v>1</v>
      </c>
      <c r="J25">
        <f>IF(AND($A25,G25,NOT(I25)),Table!J25,0)</f>
        <v>0</v>
      </c>
      <c r="K25" t="b">
        <f>Table!K25&lt;=Inputs!$B$6</f>
        <v>1</v>
      </c>
      <c r="L25">
        <f>IF(AND($A25,I25,NOT(K25)),Table!L25,0)</f>
        <v>0</v>
      </c>
      <c r="M25" t="b">
        <f>Table!M25&lt;=Inputs!$B$6</f>
        <v>1</v>
      </c>
      <c r="N25">
        <f>IF(AND($A25,K25,NOT(M25)),Table!N25,0)</f>
        <v>0</v>
      </c>
      <c r="O25" t="b">
        <f>Table!O25&lt;=Inputs!$B$6</f>
        <v>0</v>
      </c>
      <c r="P25">
        <f>IF(AND($A25,M25,NOT(O25)),Table!P25,0)</f>
        <v>0</v>
      </c>
      <c r="Q25" t="b">
        <f>Table!Q25&lt;=Inputs!$B$6</f>
        <v>0</v>
      </c>
      <c r="R25">
        <f>IF(AND($A25,O25,NOT(Q25)),Table!R25,0)</f>
        <v>0</v>
      </c>
      <c r="S25" t="b">
        <f>Table!S25&lt;=Inputs!$B$6</f>
        <v>0</v>
      </c>
      <c r="T25">
        <f>IF(AND($A25,Q25,NOT(S25)),Table!T25,0)</f>
        <v>0</v>
      </c>
      <c r="U25" t="b">
        <f>Table!U25&lt;=Inputs!$B$6</f>
        <v>0</v>
      </c>
      <c r="V25">
        <f>IF(AND($A25,S25,NOT(U25)),Table!V25,0)</f>
        <v>0</v>
      </c>
      <c r="W25" t="b">
        <f>Table!W25&lt;=Inputs!$B$6</f>
        <v>0</v>
      </c>
      <c r="X25">
        <f>IF(AND($A25,U25,NOT(W25)),Table!X25,0)</f>
        <v>0</v>
      </c>
      <c r="Y25" t="b">
        <f>Table!Y25&lt;=Inputs!$B$6</f>
        <v>0</v>
      </c>
      <c r="Z25">
        <f>IF(AND($A25,W25,NOT(Y25)),Table!Z25,0)</f>
        <v>0</v>
      </c>
      <c r="AA25" t="b">
        <f>Table!AA25&lt;=Inputs!$B$6</f>
        <v>0</v>
      </c>
      <c r="AB25">
        <f>IF(AND($A25,Y25,NOT(AA25)),Table!AB25,0)</f>
        <v>0</v>
      </c>
      <c r="AC25" t="b">
        <f>Table!AC25&lt;=Inputs!$B$6</f>
        <v>0</v>
      </c>
      <c r="AD25">
        <f>IF(AND($A25,AA25,NOT(AC25)),Table!AD25,0)</f>
        <v>0</v>
      </c>
      <c r="AE25" t="b">
        <f>Table!AE25&lt;=Inputs!$B$6</f>
        <v>0</v>
      </c>
      <c r="AF25">
        <f>IF(AND($A25,AC25,NOT(AE25)),Table!AF25,0)</f>
        <v>0</v>
      </c>
      <c r="AG25" t="b">
        <f>Table!AG25&lt;=Inputs!$B$6</f>
        <v>0</v>
      </c>
      <c r="AH25">
        <f>IF(AND($A25,AE25,NOT(AG25)),Table!AH25,0)</f>
        <v>0</v>
      </c>
    </row>
    <row r="26" spans="1:34" x14ac:dyDescent="0.25">
      <c r="A26" t="b">
        <f t="shared" si="0"/>
        <v>0</v>
      </c>
      <c r="B26" t="b">
        <f>Table!B26&lt;=Inputs!B$2</f>
        <v>1</v>
      </c>
      <c r="C26" t="b">
        <f>Table!C26&lt;=Inputs!$B$6</f>
        <v>1</v>
      </c>
      <c r="D26">
        <f>IF(AND(A26,AH26+AF26+AD26+AB26+Z26+X26+V26+T26+R26+P26+N26+L26+J26+H26+F26=0),Table!D26,0)</f>
        <v>0</v>
      </c>
      <c r="E26" t="b">
        <f>Table!E26&lt;=Inputs!$B$6</f>
        <v>1</v>
      </c>
      <c r="F26">
        <f>IF(AND($A26,C26,NOT(E26)),Table!F26,0)</f>
        <v>0</v>
      </c>
      <c r="G26" t="b">
        <f>Table!G26&lt;=Inputs!$B$6</f>
        <v>1</v>
      </c>
      <c r="H26">
        <f>IF(AND($A26,E26,NOT(G26)),Table!H26,0)</f>
        <v>0</v>
      </c>
      <c r="I26" t="b">
        <f>Table!I26&lt;=Inputs!$B$6</f>
        <v>1</v>
      </c>
      <c r="J26">
        <f>IF(AND($A26,G26,NOT(I26)),Table!J26,0)</f>
        <v>0</v>
      </c>
      <c r="K26" t="b">
        <f>Table!K26&lt;=Inputs!$B$6</f>
        <v>1</v>
      </c>
      <c r="L26">
        <f>IF(AND($A26,I26,NOT(K26)),Table!L26,0)</f>
        <v>0</v>
      </c>
      <c r="M26" t="b">
        <f>Table!M26&lt;=Inputs!$B$6</f>
        <v>1</v>
      </c>
      <c r="N26">
        <f>IF(AND($A26,K26,NOT(M26)),Table!N26,0)</f>
        <v>0</v>
      </c>
      <c r="O26" t="b">
        <f>Table!O26&lt;=Inputs!$B$6</f>
        <v>0</v>
      </c>
      <c r="P26">
        <f>IF(AND($A26,M26,NOT(O26)),Table!P26,0)</f>
        <v>0</v>
      </c>
      <c r="Q26" t="b">
        <f>Table!Q26&lt;=Inputs!$B$6</f>
        <v>0</v>
      </c>
      <c r="R26">
        <f>IF(AND($A26,O26,NOT(Q26)),Table!R26,0)</f>
        <v>0</v>
      </c>
      <c r="S26" t="b">
        <f>Table!S26&lt;=Inputs!$B$6</f>
        <v>0</v>
      </c>
      <c r="T26">
        <f>IF(AND($A26,Q26,NOT(S26)),Table!T26,0)</f>
        <v>0</v>
      </c>
      <c r="U26" t="b">
        <f>Table!U26&lt;=Inputs!$B$6</f>
        <v>0</v>
      </c>
      <c r="V26">
        <f>IF(AND($A26,S26,NOT(U26)),Table!V26,0)</f>
        <v>0</v>
      </c>
      <c r="W26" t="b">
        <f>Table!W26&lt;=Inputs!$B$6</f>
        <v>0</v>
      </c>
      <c r="X26">
        <f>IF(AND($A26,U26,NOT(W26)),Table!X26,0)</f>
        <v>0</v>
      </c>
      <c r="Y26" t="b">
        <f>Table!Y26&lt;=Inputs!$B$6</f>
        <v>0</v>
      </c>
      <c r="Z26">
        <f>IF(AND($A26,W26,NOT(Y26)),Table!Z26,0)</f>
        <v>0</v>
      </c>
      <c r="AA26" t="b">
        <f>Table!AA26&lt;=Inputs!$B$6</f>
        <v>0</v>
      </c>
      <c r="AB26">
        <f>IF(AND($A26,Y26,NOT(AA26)),Table!AB26,0)</f>
        <v>0</v>
      </c>
      <c r="AC26" t="b">
        <f>Table!AC26&lt;=Inputs!$B$6</f>
        <v>0</v>
      </c>
      <c r="AD26">
        <f>IF(AND($A26,AA26,NOT(AC26)),Table!AD26,0)</f>
        <v>0</v>
      </c>
      <c r="AE26" t="b">
        <f>Table!AE26&lt;=Inputs!$B$6</f>
        <v>0</v>
      </c>
      <c r="AF26">
        <f>IF(AND($A26,AC26,NOT(AE26)),Table!AF26,0)</f>
        <v>0</v>
      </c>
      <c r="AG26" t="b">
        <f>Table!AG26&lt;=Inputs!$B$6</f>
        <v>0</v>
      </c>
      <c r="AH26">
        <f>IF(AND($A26,AE26,NOT(AG26)),Table!AH26,0)</f>
        <v>0</v>
      </c>
    </row>
    <row r="27" spans="1:34" x14ac:dyDescent="0.25">
      <c r="A27" t="b">
        <f t="shared" si="0"/>
        <v>0</v>
      </c>
      <c r="B27" t="b">
        <f>Table!B27&lt;=Inputs!B$2</f>
        <v>1</v>
      </c>
      <c r="C27" t="b">
        <f>Table!C27&lt;=Inputs!$B$6</f>
        <v>1</v>
      </c>
      <c r="D27">
        <f>IF(AND(A27,AH27+AF27+AD27+AB27+Z27+X27+V27+T27+R27+P27+N27+L27+J27+H27+F27=0),Table!D27,0)</f>
        <v>0</v>
      </c>
      <c r="E27" t="b">
        <f>Table!E27&lt;=Inputs!$B$6</f>
        <v>1</v>
      </c>
      <c r="F27">
        <f>IF(AND($A27,C27,NOT(E27)),Table!F27,0)</f>
        <v>0</v>
      </c>
      <c r="G27" t="b">
        <f>Table!G27&lt;=Inputs!$B$6</f>
        <v>1</v>
      </c>
      <c r="H27">
        <f>IF(AND($A27,E27,NOT(G27)),Table!H27,0)</f>
        <v>0</v>
      </c>
      <c r="I27" t="b">
        <f>Table!I27&lt;=Inputs!$B$6</f>
        <v>1</v>
      </c>
      <c r="J27">
        <f>IF(AND($A27,G27,NOT(I27)),Table!J27,0)</f>
        <v>0</v>
      </c>
      <c r="K27" t="b">
        <f>Table!K27&lt;=Inputs!$B$6</f>
        <v>1</v>
      </c>
      <c r="L27">
        <f>IF(AND($A27,I27,NOT(K27)),Table!L27,0)</f>
        <v>0</v>
      </c>
      <c r="M27" t="b">
        <f>Table!M27&lt;=Inputs!$B$6</f>
        <v>1</v>
      </c>
      <c r="N27">
        <f>IF(AND($A27,K27,NOT(M27)),Table!N27,0)</f>
        <v>0</v>
      </c>
      <c r="O27" t="b">
        <f>Table!O27&lt;=Inputs!$B$6</f>
        <v>1</v>
      </c>
      <c r="P27">
        <f>IF(AND($A27,M27,NOT(O27)),Table!P27,0)</f>
        <v>0</v>
      </c>
      <c r="Q27" t="b">
        <f>Table!Q27&lt;=Inputs!$B$6</f>
        <v>0</v>
      </c>
      <c r="R27">
        <f>IF(AND($A27,O27,NOT(Q27)),Table!R27,0)</f>
        <v>0</v>
      </c>
      <c r="S27" t="b">
        <f>Table!S27&lt;=Inputs!$B$6</f>
        <v>0</v>
      </c>
      <c r="T27">
        <f>IF(AND($A27,Q27,NOT(S27)),Table!T27,0)</f>
        <v>0</v>
      </c>
      <c r="U27" t="b">
        <f>Table!U27&lt;=Inputs!$B$6</f>
        <v>0</v>
      </c>
      <c r="V27">
        <f>IF(AND($A27,S27,NOT(U27)),Table!V27,0)</f>
        <v>0</v>
      </c>
      <c r="W27" t="b">
        <f>Table!W27&lt;=Inputs!$B$6</f>
        <v>0</v>
      </c>
      <c r="X27">
        <f>IF(AND($A27,U27,NOT(W27)),Table!X27,0)</f>
        <v>0</v>
      </c>
      <c r="Y27" t="b">
        <f>Table!Y27&lt;=Inputs!$B$6</f>
        <v>0</v>
      </c>
      <c r="Z27">
        <f>IF(AND($A27,W27,NOT(Y27)),Table!Z27,0)</f>
        <v>0</v>
      </c>
      <c r="AA27" t="b">
        <f>Table!AA27&lt;=Inputs!$B$6</f>
        <v>0</v>
      </c>
      <c r="AB27">
        <f>IF(AND($A27,Y27,NOT(AA27)),Table!AB27,0)</f>
        <v>0</v>
      </c>
      <c r="AC27" t="b">
        <f>Table!AC27&lt;=Inputs!$B$6</f>
        <v>0</v>
      </c>
      <c r="AD27">
        <f>IF(AND($A27,AA27,NOT(AC27)),Table!AD27,0)</f>
        <v>0</v>
      </c>
      <c r="AE27" t="b">
        <f>Table!AE27&lt;=Inputs!$B$6</f>
        <v>0</v>
      </c>
      <c r="AF27">
        <f>IF(AND($A27,AC27,NOT(AE27)),Table!AF27,0)</f>
        <v>0</v>
      </c>
      <c r="AG27" t="b">
        <f>Table!AG27&lt;=Inputs!$B$6</f>
        <v>0</v>
      </c>
      <c r="AH27">
        <f>IF(AND($A27,AE27,NOT(AG27)),Table!AH27,0)</f>
        <v>0</v>
      </c>
    </row>
    <row r="28" spans="1:34" x14ac:dyDescent="0.25">
      <c r="A28" t="b">
        <f t="shared" si="0"/>
        <v>0</v>
      </c>
      <c r="B28" t="b">
        <f>Table!B28&lt;=Inputs!B$2</f>
        <v>1</v>
      </c>
      <c r="C28" t="b">
        <f>Table!C28&lt;=Inputs!$B$6</f>
        <v>1</v>
      </c>
      <c r="D28">
        <f>IF(AND(A28,AH28+AF28+AD28+AB28+Z28+X28+V28+T28+R28+P28+N28+L28+J28+H28+F28=0),Table!D28,0)</f>
        <v>0</v>
      </c>
      <c r="E28" t="b">
        <f>Table!E28&lt;=Inputs!$B$6</f>
        <v>1</v>
      </c>
      <c r="F28">
        <f>IF(AND($A28,C28,NOT(E28)),Table!F28,0)</f>
        <v>0</v>
      </c>
      <c r="G28" t="b">
        <f>Table!G28&lt;=Inputs!$B$6</f>
        <v>1</v>
      </c>
      <c r="H28">
        <f>IF(AND($A28,E28,NOT(G28)),Table!H28,0)</f>
        <v>0</v>
      </c>
      <c r="I28" t="b">
        <f>Table!I28&lt;=Inputs!$B$6</f>
        <v>1</v>
      </c>
      <c r="J28">
        <f>IF(AND($A28,G28,NOT(I28)),Table!J28,0)</f>
        <v>0</v>
      </c>
      <c r="K28" t="b">
        <f>Table!K28&lt;=Inputs!$B$6</f>
        <v>1</v>
      </c>
      <c r="L28">
        <f>IF(AND($A28,I28,NOT(K28)),Table!L28,0)</f>
        <v>0</v>
      </c>
      <c r="M28" t="b">
        <f>Table!M28&lt;=Inputs!$B$6</f>
        <v>1</v>
      </c>
      <c r="N28">
        <f>IF(AND($A28,K28,NOT(M28)),Table!N28,0)</f>
        <v>0</v>
      </c>
      <c r="O28" t="b">
        <f>Table!O28&lt;=Inputs!$B$6</f>
        <v>1</v>
      </c>
      <c r="P28">
        <f>IF(AND($A28,M28,NOT(O28)),Table!P28,0)</f>
        <v>0</v>
      </c>
      <c r="Q28" t="b">
        <f>Table!Q28&lt;=Inputs!$B$6</f>
        <v>0</v>
      </c>
      <c r="R28">
        <f>IF(AND($A28,O28,NOT(Q28)),Table!R28,0)</f>
        <v>0</v>
      </c>
      <c r="S28" t="b">
        <f>Table!S28&lt;=Inputs!$B$6</f>
        <v>0</v>
      </c>
      <c r="T28">
        <f>IF(AND($A28,Q28,NOT(S28)),Table!T28,0)</f>
        <v>0</v>
      </c>
      <c r="U28" t="b">
        <f>Table!U28&lt;=Inputs!$B$6</f>
        <v>0</v>
      </c>
      <c r="V28">
        <f>IF(AND($A28,S28,NOT(U28)),Table!V28,0)</f>
        <v>0</v>
      </c>
      <c r="W28" t="b">
        <f>Table!W28&lt;=Inputs!$B$6</f>
        <v>0</v>
      </c>
      <c r="X28">
        <f>IF(AND($A28,U28,NOT(W28)),Table!X28,0)</f>
        <v>0</v>
      </c>
      <c r="Y28" t="b">
        <f>Table!Y28&lt;=Inputs!$B$6</f>
        <v>0</v>
      </c>
      <c r="Z28">
        <f>IF(AND($A28,W28,NOT(Y28)),Table!Z28,0)</f>
        <v>0</v>
      </c>
      <c r="AA28" t="b">
        <f>Table!AA28&lt;=Inputs!$B$6</f>
        <v>0</v>
      </c>
      <c r="AB28">
        <f>IF(AND($A28,Y28,NOT(AA28)),Table!AB28,0)</f>
        <v>0</v>
      </c>
      <c r="AC28" t="b">
        <f>Table!AC28&lt;=Inputs!$B$6</f>
        <v>0</v>
      </c>
      <c r="AD28">
        <f>IF(AND($A28,AA28,NOT(AC28)),Table!AD28,0)</f>
        <v>0</v>
      </c>
      <c r="AE28" t="b">
        <f>Table!AE28&lt;=Inputs!$B$6</f>
        <v>0</v>
      </c>
      <c r="AF28">
        <f>IF(AND($A28,AC28,NOT(AE28)),Table!AF28,0)</f>
        <v>0</v>
      </c>
      <c r="AG28" t="b">
        <f>Table!AG28&lt;=Inputs!$B$6</f>
        <v>0</v>
      </c>
      <c r="AH28">
        <f>IF(AND($A28,AE28,NOT(AG28)),Table!AH28,0)</f>
        <v>0</v>
      </c>
    </row>
    <row r="29" spans="1:34" x14ac:dyDescent="0.25">
      <c r="A29" t="b">
        <f t="shared" si="0"/>
        <v>0</v>
      </c>
      <c r="B29" t="b">
        <f>Table!B29&lt;=Inputs!B$2</f>
        <v>1</v>
      </c>
      <c r="C29" t="b">
        <f>Table!C29&lt;=Inputs!$B$6</f>
        <v>1</v>
      </c>
      <c r="D29">
        <f>IF(AND(A29,AH29+AF29+AD29+AB29+Z29+X29+V29+T29+R29+P29+N29+L29+J29+H29+F29=0),Table!D29,0)</f>
        <v>0</v>
      </c>
      <c r="E29" t="b">
        <f>Table!E29&lt;=Inputs!$B$6</f>
        <v>1</v>
      </c>
      <c r="F29">
        <f>IF(AND($A29,C29,NOT(E29)),Table!F29,0)</f>
        <v>0</v>
      </c>
      <c r="G29" t="b">
        <f>Table!G29&lt;=Inputs!$B$6</f>
        <v>1</v>
      </c>
      <c r="H29">
        <f>IF(AND($A29,E29,NOT(G29)),Table!H29,0)</f>
        <v>0</v>
      </c>
      <c r="I29" t="b">
        <f>Table!I29&lt;=Inputs!$B$6</f>
        <v>1</v>
      </c>
      <c r="J29">
        <f>IF(AND($A29,G29,NOT(I29)),Table!J29,0)</f>
        <v>0</v>
      </c>
      <c r="K29" t="b">
        <f>Table!K29&lt;=Inputs!$B$6</f>
        <v>1</v>
      </c>
      <c r="L29">
        <f>IF(AND($A29,I29,NOT(K29)),Table!L29,0)</f>
        <v>0</v>
      </c>
      <c r="M29" t="b">
        <f>Table!M29&lt;=Inputs!$B$6</f>
        <v>1</v>
      </c>
      <c r="N29">
        <f>IF(AND($A29,K29,NOT(M29)),Table!N29,0)</f>
        <v>0</v>
      </c>
      <c r="O29" t="b">
        <f>Table!O29&lt;=Inputs!$B$6</f>
        <v>1</v>
      </c>
      <c r="P29">
        <f>IF(AND($A29,M29,NOT(O29)),Table!P29,0)</f>
        <v>0</v>
      </c>
      <c r="Q29" t="b">
        <f>Table!Q29&lt;=Inputs!$B$6</f>
        <v>0</v>
      </c>
      <c r="R29">
        <f>IF(AND($A29,O29,NOT(Q29)),Table!R29,0)</f>
        <v>0</v>
      </c>
      <c r="S29" t="b">
        <f>Table!S29&lt;=Inputs!$B$6</f>
        <v>0</v>
      </c>
      <c r="T29">
        <f>IF(AND($A29,Q29,NOT(S29)),Table!T29,0)</f>
        <v>0</v>
      </c>
      <c r="U29" t="b">
        <f>Table!U29&lt;=Inputs!$B$6</f>
        <v>0</v>
      </c>
      <c r="V29">
        <f>IF(AND($A29,S29,NOT(U29)),Table!V29,0)</f>
        <v>0</v>
      </c>
      <c r="W29" t="b">
        <f>Table!W29&lt;=Inputs!$B$6</f>
        <v>0</v>
      </c>
      <c r="X29">
        <f>IF(AND($A29,U29,NOT(W29)),Table!X29,0)</f>
        <v>0</v>
      </c>
      <c r="Y29" t="b">
        <f>Table!Y29&lt;=Inputs!$B$6</f>
        <v>0</v>
      </c>
      <c r="Z29">
        <f>IF(AND($A29,W29,NOT(Y29)),Table!Z29,0)</f>
        <v>0</v>
      </c>
      <c r="AA29" t="b">
        <f>Table!AA29&lt;=Inputs!$B$6</f>
        <v>0</v>
      </c>
      <c r="AB29">
        <f>IF(AND($A29,Y29,NOT(AA29)),Table!AB29,0)</f>
        <v>0</v>
      </c>
      <c r="AC29" t="b">
        <f>Table!AC29&lt;=Inputs!$B$6</f>
        <v>0</v>
      </c>
      <c r="AD29">
        <f>IF(AND($A29,AA29,NOT(AC29)),Table!AD29,0)</f>
        <v>0</v>
      </c>
      <c r="AE29" t="b">
        <f>Table!AE29&lt;=Inputs!$B$6</f>
        <v>0</v>
      </c>
      <c r="AF29">
        <f>IF(AND($A29,AC29,NOT(AE29)),Table!AF29,0)</f>
        <v>0</v>
      </c>
      <c r="AG29" t="b">
        <f>Table!AG29&lt;=Inputs!$B$6</f>
        <v>0</v>
      </c>
      <c r="AH29">
        <f>IF(AND($A29,AE29,NOT(AG29)),Table!AH29,0)</f>
        <v>0</v>
      </c>
    </row>
    <row r="30" spans="1:34" x14ac:dyDescent="0.25">
      <c r="A30" t="b">
        <f t="shared" si="0"/>
        <v>0</v>
      </c>
      <c r="B30" t="b">
        <f>Table!B30&lt;=Inputs!B$2</f>
        <v>1</v>
      </c>
      <c r="C30" t="b">
        <f>Table!C30&lt;=Inputs!$B$6</f>
        <v>1</v>
      </c>
      <c r="D30">
        <f>IF(AND(A30,AH30+AF30+AD30+AB30+Z30+X30+V30+T30+R30+P30+N30+L30+J30+H30+F30=0),Table!D30,0)</f>
        <v>0</v>
      </c>
      <c r="E30" t="b">
        <f>Table!E30&lt;=Inputs!$B$6</f>
        <v>1</v>
      </c>
      <c r="F30">
        <f>IF(AND($A30,C30,NOT(E30)),Table!F30,0)</f>
        <v>0</v>
      </c>
      <c r="G30" t="b">
        <f>Table!G30&lt;=Inputs!$B$6</f>
        <v>1</v>
      </c>
      <c r="H30">
        <f>IF(AND($A30,E30,NOT(G30)),Table!H30,0)</f>
        <v>0</v>
      </c>
      <c r="I30" t="b">
        <f>Table!I30&lt;=Inputs!$B$6</f>
        <v>1</v>
      </c>
      <c r="J30">
        <f>IF(AND($A30,G30,NOT(I30)),Table!J30,0)</f>
        <v>0</v>
      </c>
      <c r="K30" t="b">
        <f>Table!K30&lt;=Inputs!$B$6</f>
        <v>1</v>
      </c>
      <c r="L30">
        <f>IF(AND($A30,I30,NOT(K30)),Table!L30,0)</f>
        <v>0</v>
      </c>
      <c r="M30" t="b">
        <f>Table!M30&lt;=Inputs!$B$6</f>
        <v>1</v>
      </c>
      <c r="N30">
        <f>IF(AND($A30,K30,NOT(M30)),Table!N30,0)</f>
        <v>0</v>
      </c>
      <c r="O30" t="b">
        <f>Table!O30&lt;=Inputs!$B$6</f>
        <v>1</v>
      </c>
      <c r="P30">
        <f>IF(AND($A30,M30,NOT(O30)),Table!P30,0)</f>
        <v>0</v>
      </c>
      <c r="Q30" t="b">
        <f>Table!Q30&lt;=Inputs!$B$6</f>
        <v>0</v>
      </c>
      <c r="R30">
        <f>IF(AND($A30,O30,NOT(Q30)),Table!R30,0)</f>
        <v>0</v>
      </c>
      <c r="S30" t="b">
        <f>Table!S30&lt;=Inputs!$B$6</f>
        <v>0</v>
      </c>
      <c r="T30">
        <f>IF(AND($A30,Q30,NOT(S30)),Table!T30,0)</f>
        <v>0</v>
      </c>
      <c r="U30" t="b">
        <f>Table!U30&lt;=Inputs!$B$6</f>
        <v>0</v>
      </c>
      <c r="V30">
        <f>IF(AND($A30,S30,NOT(U30)),Table!V30,0)</f>
        <v>0</v>
      </c>
      <c r="W30" t="b">
        <f>Table!W30&lt;=Inputs!$B$6</f>
        <v>0</v>
      </c>
      <c r="X30">
        <f>IF(AND($A30,U30,NOT(W30)),Table!X30,0)</f>
        <v>0</v>
      </c>
      <c r="Y30" t="b">
        <f>Table!Y30&lt;=Inputs!$B$6</f>
        <v>0</v>
      </c>
      <c r="Z30">
        <f>IF(AND($A30,W30,NOT(Y30)),Table!Z30,0)</f>
        <v>0</v>
      </c>
      <c r="AA30" t="b">
        <f>Table!AA30&lt;=Inputs!$B$6</f>
        <v>0</v>
      </c>
      <c r="AB30">
        <f>IF(AND($A30,Y30,NOT(AA30)),Table!AB30,0)</f>
        <v>0</v>
      </c>
      <c r="AC30" t="b">
        <f>Table!AC30&lt;=Inputs!$B$6</f>
        <v>0</v>
      </c>
      <c r="AD30">
        <f>IF(AND($A30,AA30,NOT(AC30)),Table!AD30,0)</f>
        <v>0</v>
      </c>
      <c r="AE30" t="b">
        <f>Table!AE30&lt;=Inputs!$B$6</f>
        <v>0</v>
      </c>
      <c r="AF30">
        <f>IF(AND($A30,AC30,NOT(AE30)),Table!AF30,0)</f>
        <v>0</v>
      </c>
      <c r="AG30" t="b">
        <f>Table!AG30&lt;=Inputs!$B$6</f>
        <v>0</v>
      </c>
      <c r="AH30">
        <f>IF(AND($A30,AE30,NOT(AG30)),Table!AH30,0)</f>
        <v>0</v>
      </c>
    </row>
    <row r="31" spans="1:34" x14ac:dyDescent="0.25">
      <c r="A31" t="b">
        <f t="shared" si="0"/>
        <v>1</v>
      </c>
      <c r="B31" t="b">
        <f>Table!B31&lt;=Inputs!B$2</f>
        <v>1</v>
      </c>
      <c r="C31" t="b">
        <f>Table!C31&lt;=Inputs!$B$6</f>
        <v>1</v>
      </c>
      <c r="D31">
        <f>IF(AND(A31,AH31+AF31+AD31+AB31+Z31+X31+V31+T31+R31+P31+N31+L31+J31+H31+F31=0),Table!D31,0)</f>
        <v>0</v>
      </c>
      <c r="E31" t="b">
        <f>Table!E31&lt;=Inputs!$B$6</f>
        <v>1</v>
      </c>
      <c r="F31">
        <f>IF(AND($A31,C31,NOT(E31)),Table!F31,0)</f>
        <v>0</v>
      </c>
      <c r="G31" t="b">
        <f>Table!G31&lt;=Inputs!$B$6</f>
        <v>1</v>
      </c>
      <c r="H31">
        <f>IF(AND($A31,E31,NOT(G31)),Table!H31,0)</f>
        <v>0</v>
      </c>
      <c r="I31" t="b">
        <f>Table!I31&lt;=Inputs!$B$6</f>
        <v>1</v>
      </c>
      <c r="J31">
        <f>IF(AND($A31,G31,NOT(I31)),Table!J31,0)</f>
        <v>0</v>
      </c>
      <c r="K31" t="b">
        <f>Table!K31&lt;=Inputs!$B$6</f>
        <v>1</v>
      </c>
      <c r="L31">
        <f>IF(AND($A31,I31,NOT(K31)),Table!L31,0)</f>
        <v>0</v>
      </c>
      <c r="M31" t="b">
        <f>Table!M31&lt;=Inputs!$B$6</f>
        <v>1</v>
      </c>
      <c r="N31">
        <f>IF(AND($A31,K31,NOT(M31)),Table!N31,0)</f>
        <v>0</v>
      </c>
      <c r="O31" t="b">
        <f>Table!O31&lt;=Inputs!$B$6</f>
        <v>1</v>
      </c>
      <c r="P31">
        <f>IF(AND($A31,M31,NOT(O31)),Table!P31,0)</f>
        <v>0</v>
      </c>
      <c r="Q31" t="b">
        <f>Table!Q31&lt;=Inputs!$B$6</f>
        <v>1</v>
      </c>
      <c r="R31">
        <f>IF(AND($A31,O31,NOT(Q31)),Table!R31,0)</f>
        <v>0</v>
      </c>
      <c r="S31" t="b">
        <f>Table!S31&lt;=Inputs!$B$6</f>
        <v>0</v>
      </c>
      <c r="T31">
        <f>IF(AND($A31,Q31,NOT(S31)),Table!T31,0)</f>
        <v>220</v>
      </c>
      <c r="U31" t="b">
        <f>Table!U31&lt;=Inputs!$B$6</f>
        <v>0</v>
      </c>
      <c r="V31">
        <f>IF(AND($A31,S31,NOT(U31)),Table!V31,0)</f>
        <v>0</v>
      </c>
      <c r="W31" t="b">
        <f>Table!W31&lt;=Inputs!$B$6</f>
        <v>0</v>
      </c>
      <c r="X31">
        <f>IF(AND($A31,U31,NOT(W31)),Table!X31,0)</f>
        <v>0</v>
      </c>
      <c r="Y31" t="b">
        <f>Table!Y31&lt;=Inputs!$B$6</f>
        <v>0</v>
      </c>
      <c r="Z31">
        <f>IF(AND($A31,W31,NOT(Y31)),Table!Z31,0)</f>
        <v>0</v>
      </c>
      <c r="AA31" t="b">
        <f>Table!AA31&lt;=Inputs!$B$6</f>
        <v>0</v>
      </c>
      <c r="AB31">
        <f>IF(AND($A31,Y31,NOT(AA31)),Table!AB31,0)</f>
        <v>0</v>
      </c>
      <c r="AC31" t="b">
        <f>Table!AC31&lt;=Inputs!$B$6</f>
        <v>0</v>
      </c>
      <c r="AD31">
        <f>IF(AND($A31,AA31,NOT(AC31)),Table!AD31,0)</f>
        <v>0</v>
      </c>
      <c r="AE31" t="b">
        <f>Table!AE31&lt;=Inputs!$B$6</f>
        <v>0</v>
      </c>
      <c r="AF31">
        <f>IF(AND($A31,AC31,NOT(AE31)),Table!AF31,0)</f>
        <v>0</v>
      </c>
      <c r="AG31" t="b">
        <f>Table!AG31&lt;=Inputs!$B$6</f>
        <v>0</v>
      </c>
      <c r="AH31">
        <f>IF(AND($A31,AE31,NOT(AG31)),Table!AH31,0)</f>
        <v>0</v>
      </c>
    </row>
    <row r="32" spans="1:34" x14ac:dyDescent="0.25">
      <c r="A32" t="b">
        <f t="shared" si="0"/>
        <v>0</v>
      </c>
      <c r="B32" t="b">
        <f>Table!B32&lt;=Inputs!B$2</f>
        <v>0</v>
      </c>
      <c r="C32" t="b">
        <f>Table!C32&lt;=Inputs!$B$6</f>
        <v>1</v>
      </c>
      <c r="D32">
        <f>IF(AND(A32,AH32+AF32+AD32+AB32+Z32+X32+V32+T32+R32+P32+N32+L32+J32+H32+F32=0),Table!D32,0)</f>
        <v>0</v>
      </c>
      <c r="E32" t="b">
        <f>Table!E32&lt;=Inputs!$B$6</f>
        <v>1</v>
      </c>
      <c r="F32">
        <f>IF(AND($A32,C32,NOT(E32)),Table!F32,0)</f>
        <v>0</v>
      </c>
      <c r="G32" t="b">
        <f>Table!G32&lt;=Inputs!$B$6</f>
        <v>1</v>
      </c>
      <c r="H32">
        <f>IF(AND($A32,E32,NOT(G32)),Table!H32,0)</f>
        <v>0</v>
      </c>
      <c r="I32" t="b">
        <f>Table!I32&lt;=Inputs!$B$6</f>
        <v>1</v>
      </c>
      <c r="J32">
        <f>IF(AND($A32,G32,NOT(I32)),Table!J32,0)</f>
        <v>0</v>
      </c>
      <c r="K32" t="b">
        <f>Table!K32&lt;=Inputs!$B$6</f>
        <v>1</v>
      </c>
      <c r="L32">
        <f>IF(AND($A32,I32,NOT(K32)),Table!L32,0)</f>
        <v>0</v>
      </c>
      <c r="M32" t="b">
        <f>Table!M32&lt;=Inputs!$B$6</f>
        <v>1</v>
      </c>
      <c r="N32">
        <f>IF(AND($A32,K32,NOT(M32)),Table!N32,0)</f>
        <v>0</v>
      </c>
      <c r="O32" t="b">
        <f>Table!O32&lt;=Inputs!$B$6</f>
        <v>1</v>
      </c>
      <c r="P32">
        <f>IF(AND($A32,M32,NOT(O32)),Table!P32,0)</f>
        <v>0</v>
      </c>
      <c r="Q32" t="b">
        <f>Table!Q32&lt;=Inputs!$B$6</f>
        <v>1</v>
      </c>
      <c r="R32">
        <f>IF(AND($A32,O32,NOT(Q32)),Table!R32,0)</f>
        <v>0</v>
      </c>
      <c r="S32" t="b">
        <f>Table!S32&lt;=Inputs!$B$6</f>
        <v>0</v>
      </c>
      <c r="T32">
        <f>IF(AND($A32,Q32,NOT(S32)),Table!T32,0)</f>
        <v>0</v>
      </c>
      <c r="U32" t="b">
        <f>Table!U32&lt;=Inputs!$B$6</f>
        <v>0</v>
      </c>
      <c r="V32">
        <f>IF(AND($A32,S32,NOT(U32)),Table!V32,0)</f>
        <v>0</v>
      </c>
      <c r="W32" t="b">
        <f>Table!W32&lt;=Inputs!$B$6</f>
        <v>0</v>
      </c>
      <c r="X32">
        <f>IF(AND($A32,U32,NOT(W32)),Table!X32,0)</f>
        <v>0</v>
      </c>
      <c r="Y32" t="b">
        <f>Table!Y32&lt;=Inputs!$B$6</f>
        <v>0</v>
      </c>
      <c r="Z32">
        <f>IF(AND($A32,W32,NOT(Y32)),Table!Z32,0)</f>
        <v>0</v>
      </c>
      <c r="AA32" t="b">
        <f>Table!AA32&lt;=Inputs!$B$6</f>
        <v>0</v>
      </c>
      <c r="AB32">
        <f>IF(AND($A32,Y32,NOT(AA32)),Table!AB32,0)</f>
        <v>0</v>
      </c>
      <c r="AC32" t="b">
        <f>Table!AC32&lt;=Inputs!$B$6</f>
        <v>0</v>
      </c>
      <c r="AD32">
        <f>IF(AND($A32,AA32,NOT(AC32)),Table!AD32,0)</f>
        <v>0</v>
      </c>
      <c r="AE32" t="b">
        <f>Table!AE32&lt;=Inputs!$B$6</f>
        <v>0</v>
      </c>
      <c r="AF32">
        <f>IF(AND($A32,AC32,NOT(AE32)),Table!AF32,0)</f>
        <v>0</v>
      </c>
      <c r="AG32" t="b">
        <f>Table!AG32&lt;=Inputs!$B$6</f>
        <v>0</v>
      </c>
      <c r="AH32">
        <f>IF(AND($A32,AE32,NOT(AG32)),Table!AH32,0)</f>
        <v>0</v>
      </c>
    </row>
    <row r="33" spans="1:34" x14ac:dyDescent="0.25">
      <c r="A33" t="b">
        <f t="shared" si="0"/>
        <v>0</v>
      </c>
      <c r="B33" t="b">
        <f>Table!B33&lt;=Inputs!B$2</f>
        <v>0</v>
      </c>
      <c r="C33" t="b">
        <f>Table!C33&lt;=Inputs!$B$6</f>
        <v>1</v>
      </c>
      <c r="D33">
        <f>IF(AND(A33,AH33+AF33+AD33+AB33+Z33+X33+V33+T33+R33+P33+N33+L33+J33+H33+F33=0),Table!D33,0)</f>
        <v>0</v>
      </c>
      <c r="E33" t="b">
        <f>Table!E33&lt;=Inputs!$B$6</f>
        <v>1</v>
      </c>
      <c r="F33">
        <f>IF(AND($A33,C33,NOT(E33)),Table!F33,0)</f>
        <v>0</v>
      </c>
      <c r="G33" t="b">
        <f>Table!G33&lt;=Inputs!$B$6</f>
        <v>1</v>
      </c>
      <c r="H33">
        <f>IF(AND($A33,E33,NOT(G33)),Table!H33,0)</f>
        <v>0</v>
      </c>
      <c r="I33" t="b">
        <f>Table!I33&lt;=Inputs!$B$6</f>
        <v>1</v>
      </c>
      <c r="J33">
        <f>IF(AND($A33,G33,NOT(I33)),Table!J33,0)</f>
        <v>0</v>
      </c>
      <c r="K33" t="b">
        <f>Table!K33&lt;=Inputs!$B$6</f>
        <v>1</v>
      </c>
      <c r="L33">
        <f>IF(AND($A33,I33,NOT(K33)),Table!L33,0)</f>
        <v>0</v>
      </c>
      <c r="M33" t="b">
        <f>Table!M33&lt;=Inputs!$B$6</f>
        <v>1</v>
      </c>
      <c r="N33">
        <f>IF(AND($A33,K33,NOT(M33)),Table!N33,0)</f>
        <v>0</v>
      </c>
      <c r="O33" t="b">
        <f>Table!O33&lt;=Inputs!$B$6</f>
        <v>1</v>
      </c>
      <c r="P33">
        <f>IF(AND($A33,M33,NOT(O33)),Table!P33,0)</f>
        <v>0</v>
      </c>
      <c r="Q33" t="b">
        <f>Table!Q33&lt;=Inputs!$B$6</f>
        <v>1</v>
      </c>
      <c r="R33">
        <f>IF(AND($A33,O33,NOT(Q33)),Table!R33,0)</f>
        <v>0</v>
      </c>
      <c r="S33" t="b">
        <f>Table!S33&lt;=Inputs!$B$6</f>
        <v>0</v>
      </c>
      <c r="T33">
        <f>IF(AND($A33,Q33,NOT(S33)),Table!T33,0)</f>
        <v>0</v>
      </c>
      <c r="U33" t="b">
        <f>Table!U33&lt;=Inputs!$B$6</f>
        <v>0</v>
      </c>
      <c r="V33">
        <f>IF(AND($A33,S33,NOT(U33)),Table!V33,0)</f>
        <v>0</v>
      </c>
      <c r="W33" t="b">
        <f>Table!W33&lt;=Inputs!$B$6</f>
        <v>0</v>
      </c>
      <c r="X33">
        <f>IF(AND($A33,U33,NOT(W33)),Table!X33,0)</f>
        <v>0</v>
      </c>
      <c r="Y33" t="b">
        <f>Table!Y33&lt;=Inputs!$B$6</f>
        <v>0</v>
      </c>
      <c r="Z33">
        <f>IF(AND($A33,W33,NOT(Y33)),Table!Z33,0)</f>
        <v>0</v>
      </c>
      <c r="AA33" t="b">
        <f>Table!AA33&lt;=Inputs!$B$6</f>
        <v>0</v>
      </c>
      <c r="AB33">
        <f>IF(AND($A33,Y33,NOT(AA33)),Table!AB33,0)</f>
        <v>0</v>
      </c>
      <c r="AC33" t="b">
        <f>Table!AC33&lt;=Inputs!$B$6</f>
        <v>0</v>
      </c>
      <c r="AD33">
        <f>IF(AND($A33,AA33,NOT(AC33)),Table!AD33,0)</f>
        <v>0</v>
      </c>
      <c r="AE33" t="b">
        <f>Table!AE33&lt;=Inputs!$B$6</f>
        <v>0</v>
      </c>
      <c r="AF33">
        <f>IF(AND($A33,AC33,NOT(AE33)),Table!AF33,0)</f>
        <v>0</v>
      </c>
      <c r="AG33" t="b">
        <f>Table!AG33&lt;=Inputs!$B$6</f>
        <v>0</v>
      </c>
      <c r="AH33">
        <f>IF(AND($A33,AE33,NOT(AG33)),Table!AH33,0)</f>
        <v>0</v>
      </c>
    </row>
    <row r="34" spans="1:34" x14ac:dyDescent="0.25">
      <c r="A34" t="b">
        <f t="shared" si="0"/>
        <v>0</v>
      </c>
      <c r="B34" t="b">
        <f>Table!B34&lt;=Inputs!B$2</f>
        <v>0</v>
      </c>
      <c r="C34" t="b">
        <f>Table!C34&lt;=Inputs!$B$6</f>
        <v>1</v>
      </c>
      <c r="D34">
        <f>IF(AND(A34,AH34+AF34+AD34+AB34+Z34+X34+V34+T34+R34+P34+N34+L34+J34+H34+F34=0),Table!D34,0)</f>
        <v>0</v>
      </c>
      <c r="E34" t="b">
        <f>Table!E34&lt;=Inputs!$B$6</f>
        <v>1</v>
      </c>
      <c r="F34">
        <f>IF(AND($A34,C34,NOT(E34)),Table!F34,0)</f>
        <v>0</v>
      </c>
      <c r="G34" t="b">
        <f>Table!G34&lt;=Inputs!$B$6</f>
        <v>1</v>
      </c>
      <c r="H34">
        <f>IF(AND($A34,E34,NOT(G34)),Table!H34,0)</f>
        <v>0</v>
      </c>
      <c r="I34" t="b">
        <f>Table!I34&lt;=Inputs!$B$6</f>
        <v>1</v>
      </c>
      <c r="J34">
        <f>IF(AND($A34,G34,NOT(I34)),Table!J34,0)</f>
        <v>0</v>
      </c>
      <c r="K34" t="b">
        <f>Table!K34&lt;=Inputs!$B$6</f>
        <v>1</v>
      </c>
      <c r="L34">
        <f>IF(AND($A34,I34,NOT(K34)),Table!L34,0)</f>
        <v>0</v>
      </c>
      <c r="M34" t="b">
        <f>Table!M34&lt;=Inputs!$B$6</f>
        <v>1</v>
      </c>
      <c r="N34">
        <f>IF(AND($A34,K34,NOT(M34)),Table!N34,0)</f>
        <v>0</v>
      </c>
      <c r="O34" t="b">
        <f>Table!O34&lt;=Inputs!$B$6</f>
        <v>1</v>
      </c>
      <c r="P34">
        <f>IF(AND($A34,M34,NOT(O34)),Table!P34,0)</f>
        <v>0</v>
      </c>
      <c r="Q34" t="b">
        <f>Table!Q34&lt;=Inputs!$B$6</f>
        <v>1</v>
      </c>
      <c r="R34">
        <f>IF(AND($A34,O34,NOT(Q34)),Table!R34,0)</f>
        <v>0</v>
      </c>
      <c r="S34" t="b">
        <f>Table!S34&lt;=Inputs!$B$6</f>
        <v>0</v>
      </c>
      <c r="T34">
        <f>IF(AND($A34,Q34,NOT(S34)),Table!T34,0)</f>
        <v>0</v>
      </c>
      <c r="U34" t="b">
        <f>Table!U34&lt;=Inputs!$B$6</f>
        <v>0</v>
      </c>
      <c r="V34">
        <f>IF(AND($A34,S34,NOT(U34)),Table!V34,0)</f>
        <v>0</v>
      </c>
      <c r="W34" t="b">
        <f>Table!W34&lt;=Inputs!$B$6</f>
        <v>0</v>
      </c>
      <c r="X34">
        <f>IF(AND($A34,U34,NOT(W34)),Table!X34,0)</f>
        <v>0</v>
      </c>
      <c r="Y34" t="b">
        <f>Table!Y34&lt;=Inputs!$B$6</f>
        <v>0</v>
      </c>
      <c r="Z34">
        <f>IF(AND($A34,W34,NOT(Y34)),Table!Z34,0)</f>
        <v>0</v>
      </c>
      <c r="AA34" t="b">
        <f>Table!AA34&lt;=Inputs!$B$6</f>
        <v>0</v>
      </c>
      <c r="AB34">
        <f>IF(AND($A34,Y34,NOT(AA34)),Table!AB34,0)</f>
        <v>0</v>
      </c>
      <c r="AC34" t="b">
        <f>Table!AC34&lt;=Inputs!$B$6</f>
        <v>0</v>
      </c>
      <c r="AD34">
        <f>IF(AND($A34,AA34,NOT(AC34)),Table!AD34,0)</f>
        <v>0</v>
      </c>
      <c r="AE34" t="b">
        <f>Table!AE34&lt;=Inputs!$B$6</f>
        <v>0</v>
      </c>
      <c r="AF34">
        <f>IF(AND($A34,AC34,NOT(AE34)),Table!AF34,0)</f>
        <v>0</v>
      </c>
      <c r="AG34" t="b">
        <f>Table!AG34&lt;=Inputs!$B$6</f>
        <v>0</v>
      </c>
      <c r="AH34">
        <f>IF(AND($A34,AE34,NOT(AG34)),Table!AH34,0)</f>
        <v>0</v>
      </c>
    </row>
    <row r="35" spans="1:34" x14ac:dyDescent="0.25">
      <c r="A35" t="b">
        <f t="shared" si="0"/>
        <v>0</v>
      </c>
      <c r="B35" t="b">
        <f>Table!B35&lt;=Inputs!B$2</f>
        <v>0</v>
      </c>
      <c r="C35" t="b">
        <f>Table!C35&lt;=Inputs!$B$6</f>
        <v>1</v>
      </c>
      <c r="D35">
        <f>IF(AND(A35,AH35+AF35+AD35+AB35+Z35+X35+V35+T35+R35+P35+N35+L35+J35+H35+F35=0),Table!D35,0)</f>
        <v>0</v>
      </c>
      <c r="E35" t="b">
        <f>Table!E35&lt;=Inputs!$B$6</f>
        <v>1</v>
      </c>
      <c r="F35">
        <f>IF(AND($A35,C35,NOT(E35)),Table!F35,0)</f>
        <v>0</v>
      </c>
      <c r="G35" t="b">
        <f>Table!G35&lt;=Inputs!$B$6</f>
        <v>1</v>
      </c>
      <c r="H35">
        <f>IF(AND($A35,E35,NOT(G35)),Table!H35,0)</f>
        <v>0</v>
      </c>
      <c r="I35" t="b">
        <f>Table!I35&lt;=Inputs!$B$6</f>
        <v>1</v>
      </c>
      <c r="J35">
        <f>IF(AND($A35,G35,NOT(I35)),Table!J35,0)</f>
        <v>0</v>
      </c>
      <c r="K35" t="b">
        <f>Table!K35&lt;=Inputs!$B$6</f>
        <v>1</v>
      </c>
      <c r="L35">
        <f>IF(AND($A35,I35,NOT(K35)),Table!L35,0)</f>
        <v>0</v>
      </c>
      <c r="M35" t="b">
        <f>Table!M35&lt;=Inputs!$B$6</f>
        <v>1</v>
      </c>
      <c r="N35">
        <f>IF(AND($A35,K35,NOT(M35)),Table!N35,0)</f>
        <v>0</v>
      </c>
      <c r="O35" t="b">
        <f>Table!O35&lt;=Inputs!$B$6</f>
        <v>1</v>
      </c>
      <c r="P35">
        <f>IF(AND($A35,M35,NOT(O35)),Table!P35,0)</f>
        <v>0</v>
      </c>
      <c r="Q35" t="b">
        <f>Table!Q35&lt;=Inputs!$B$6</f>
        <v>1</v>
      </c>
      <c r="R35">
        <f>IF(AND($A35,O35,NOT(Q35)),Table!R35,0)</f>
        <v>0</v>
      </c>
      <c r="S35" t="b">
        <f>Table!S35&lt;=Inputs!$B$6</f>
        <v>1</v>
      </c>
      <c r="T35">
        <f>IF(AND($A35,Q35,NOT(S35)),Table!T35,0)</f>
        <v>0</v>
      </c>
      <c r="U35" t="b">
        <f>Table!U35&lt;=Inputs!$B$6</f>
        <v>0</v>
      </c>
      <c r="V35">
        <f>IF(AND($A35,S35,NOT(U35)),Table!V35,0)</f>
        <v>0</v>
      </c>
      <c r="W35" t="b">
        <f>Table!W35&lt;=Inputs!$B$6</f>
        <v>0</v>
      </c>
      <c r="X35">
        <f>IF(AND($A35,U35,NOT(W35)),Table!X35,0)</f>
        <v>0</v>
      </c>
      <c r="Y35" t="b">
        <f>Table!Y35&lt;=Inputs!$B$6</f>
        <v>0</v>
      </c>
      <c r="Z35">
        <f>IF(AND($A35,W35,NOT(Y35)),Table!Z35,0)</f>
        <v>0</v>
      </c>
      <c r="AA35" t="b">
        <f>Table!AA35&lt;=Inputs!$B$6</f>
        <v>0</v>
      </c>
      <c r="AB35">
        <f>IF(AND($A35,Y35,NOT(AA35)),Table!AB35,0)</f>
        <v>0</v>
      </c>
      <c r="AC35" t="b">
        <f>Table!AC35&lt;=Inputs!$B$6</f>
        <v>0</v>
      </c>
      <c r="AD35">
        <f>IF(AND($A35,AA35,NOT(AC35)),Table!AD35,0)</f>
        <v>0</v>
      </c>
      <c r="AE35" t="b">
        <f>Table!AE35&lt;=Inputs!$B$6</f>
        <v>0</v>
      </c>
      <c r="AF35">
        <f>IF(AND($A35,AC35,NOT(AE35)),Table!AF35,0)</f>
        <v>0</v>
      </c>
      <c r="AG35" t="b">
        <f>Table!AG35&lt;=Inputs!$B$6</f>
        <v>0</v>
      </c>
      <c r="AH35">
        <f>IF(AND($A35,AE35,NOT(AG35)),Table!AH35,0)</f>
        <v>0</v>
      </c>
    </row>
    <row r="36" spans="1:34" x14ac:dyDescent="0.25">
      <c r="A36" t="b">
        <f t="shared" si="0"/>
        <v>0</v>
      </c>
      <c r="B36" t="b">
        <f>Table!B36&lt;=Inputs!B$2</f>
        <v>0</v>
      </c>
      <c r="C36" t="b">
        <f>Table!C36&lt;=Inputs!$B$6</f>
        <v>1</v>
      </c>
      <c r="D36">
        <f>IF(AND(A36,AH36+AF36+AD36+AB36+Z36+X36+V36+T36+R36+P36+N36+L36+J36+H36+F36=0),Table!D36,0)</f>
        <v>0</v>
      </c>
      <c r="E36" t="b">
        <f>Table!E36&lt;=Inputs!$B$6</f>
        <v>1</v>
      </c>
      <c r="F36">
        <f>IF(AND($A36,C36,NOT(E36)),Table!F36,0)</f>
        <v>0</v>
      </c>
      <c r="G36" t="b">
        <f>Table!G36&lt;=Inputs!$B$6</f>
        <v>1</v>
      </c>
      <c r="H36">
        <f>IF(AND($A36,E36,NOT(G36)),Table!H36,0)</f>
        <v>0</v>
      </c>
      <c r="I36" t="b">
        <f>Table!I36&lt;=Inputs!$B$6</f>
        <v>1</v>
      </c>
      <c r="J36">
        <f>IF(AND($A36,G36,NOT(I36)),Table!J36,0)</f>
        <v>0</v>
      </c>
      <c r="K36" t="b">
        <f>Table!K36&lt;=Inputs!$B$6</f>
        <v>1</v>
      </c>
      <c r="L36">
        <f>IF(AND($A36,I36,NOT(K36)),Table!L36,0)</f>
        <v>0</v>
      </c>
      <c r="M36" t="b">
        <f>Table!M36&lt;=Inputs!$B$6</f>
        <v>1</v>
      </c>
      <c r="N36">
        <f>IF(AND($A36,K36,NOT(M36)),Table!N36,0)</f>
        <v>0</v>
      </c>
      <c r="O36" t="b">
        <f>Table!O36&lt;=Inputs!$B$6</f>
        <v>1</v>
      </c>
      <c r="P36">
        <f>IF(AND($A36,M36,NOT(O36)),Table!P36,0)</f>
        <v>0</v>
      </c>
      <c r="Q36" t="b">
        <f>Table!Q36&lt;=Inputs!$B$6</f>
        <v>1</v>
      </c>
      <c r="R36">
        <f>IF(AND($A36,O36,NOT(Q36)),Table!R36,0)</f>
        <v>0</v>
      </c>
      <c r="S36" t="b">
        <f>Table!S36&lt;=Inputs!$B$6</f>
        <v>1</v>
      </c>
      <c r="T36">
        <f>IF(AND($A36,Q36,NOT(S36)),Table!T36,0)</f>
        <v>0</v>
      </c>
      <c r="U36" t="b">
        <f>Table!U36&lt;=Inputs!$B$6</f>
        <v>0</v>
      </c>
      <c r="V36">
        <f>IF(AND($A36,S36,NOT(U36)),Table!V36,0)</f>
        <v>0</v>
      </c>
      <c r="W36" t="b">
        <f>Table!W36&lt;=Inputs!$B$6</f>
        <v>0</v>
      </c>
      <c r="X36">
        <f>IF(AND($A36,U36,NOT(W36)),Table!X36,0)</f>
        <v>0</v>
      </c>
      <c r="Y36" t="b">
        <f>Table!Y36&lt;=Inputs!$B$6</f>
        <v>0</v>
      </c>
      <c r="Z36">
        <f>IF(AND($A36,W36,NOT(Y36)),Table!Z36,0)</f>
        <v>0</v>
      </c>
      <c r="AA36" t="b">
        <f>Table!AA36&lt;=Inputs!$B$6</f>
        <v>0</v>
      </c>
      <c r="AB36">
        <f>IF(AND($A36,Y36,NOT(AA36)),Table!AB36,0)</f>
        <v>0</v>
      </c>
      <c r="AC36" t="b">
        <f>Table!AC36&lt;=Inputs!$B$6</f>
        <v>0</v>
      </c>
      <c r="AD36">
        <f>IF(AND($A36,AA36,NOT(AC36)),Table!AD36,0)</f>
        <v>0</v>
      </c>
      <c r="AE36" t="b">
        <f>Table!AE36&lt;=Inputs!$B$6</f>
        <v>0</v>
      </c>
      <c r="AF36">
        <f>IF(AND($A36,AC36,NOT(AE36)),Table!AF36,0)</f>
        <v>0</v>
      </c>
      <c r="AG36" t="b">
        <f>Table!AG36&lt;=Inputs!$B$6</f>
        <v>0</v>
      </c>
      <c r="AH36">
        <f>IF(AND($A36,AE36,NOT(AG36)),Table!AH36,0)</f>
        <v>0</v>
      </c>
    </row>
    <row r="38" spans="1:34" x14ac:dyDescent="0.25">
      <c r="D38">
        <f>SUM(D6:D36)</f>
        <v>0</v>
      </c>
      <c r="F38">
        <f>SUM(F6:F36)</f>
        <v>0</v>
      </c>
      <c r="H38">
        <f>SUM(H6:H36)</f>
        <v>0</v>
      </c>
      <c r="J38">
        <f>SUM(J6:J36)</f>
        <v>0</v>
      </c>
      <c r="L38">
        <f>SUM(L6:L36)</f>
        <v>0</v>
      </c>
      <c r="N38">
        <f>SUM(N6:N36)</f>
        <v>0</v>
      </c>
      <c r="P38">
        <f>SUM(P6:P36)</f>
        <v>0</v>
      </c>
      <c r="R38">
        <f>SUM(R6:R36)</f>
        <v>0</v>
      </c>
      <c r="T38">
        <f>SUM(T6:T36)</f>
        <v>220</v>
      </c>
      <c r="V38">
        <f>SUM(V6:V36)</f>
        <v>0</v>
      </c>
      <c r="X38">
        <f>SUM(X6:X36)</f>
        <v>0</v>
      </c>
      <c r="Z38">
        <f>SUM(Z6:Z36)</f>
        <v>0</v>
      </c>
      <c r="AB38">
        <f>SUM(AB6:AB36)</f>
        <v>0</v>
      </c>
      <c r="AD38">
        <f>SUM(AD6:AD36)</f>
        <v>0</v>
      </c>
      <c r="AF38">
        <f>SUM(AF6:AF36)</f>
        <v>0</v>
      </c>
      <c r="AH38">
        <f>SUM(AH6:AH36)</f>
        <v>0</v>
      </c>
    </row>
    <row r="40" spans="1:34" x14ac:dyDescent="0.25">
      <c r="D40">
        <f>SUM(D38:AH38)</f>
        <v>220</v>
      </c>
    </row>
  </sheetData>
  <conditionalFormatting sqref="D5:D36">
    <cfRule type="cellIs" dxfId="18" priority="13" operator="equal">
      <formula>TRUE</formula>
    </cfRule>
  </conditionalFormatting>
  <conditionalFormatting sqref="L5:L36">
    <cfRule type="cellIs" dxfId="17" priority="12" operator="equal">
      <formula>TRUE</formula>
    </cfRule>
  </conditionalFormatting>
  <conditionalFormatting sqref="N5:N36">
    <cfRule type="cellIs" dxfId="16" priority="11" operator="equal">
      <formula>TRUE</formula>
    </cfRule>
  </conditionalFormatting>
  <conditionalFormatting sqref="P5:P36">
    <cfRule type="cellIs" dxfId="15" priority="10" operator="equal">
      <formula>TRUE</formula>
    </cfRule>
  </conditionalFormatting>
  <conditionalFormatting sqref="R5:R36">
    <cfRule type="cellIs" dxfId="14" priority="9" operator="equal">
      <formula>TRUE</formula>
    </cfRule>
  </conditionalFormatting>
  <conditionalFormatting sqref="T5:T36">
    <cfRule type="cellIs" dxfId="13" priority="8" operator="equal">
      <formula>TRUE</formula>
    </cfRule>
  </conditionalFormatting>
  <conditionalFormatting sqref="V5:V36">
    <cfRule type="cellIs" dxfId="12" priority="7" operator="equal">
      <formula>TRUE</formula>
    </cfRule>
  </conditionalFormatting>
  <conditionalFormatting sqref="X5:X36">
    <cfRule type="cellIs" dxfId="11" priority="6" operator="equal">
      <formula>TRUE</formula>
    </cfRule>
  </conditionalFormatting>
  <conditionalFormatting sqref="Z5:Z36">
    <cfRule type="cellIs" dxfId="10" priority="5" operator="equal">
      <formula>TRUE</formula>
    </cfRule>
  </conditionalFormatting>
  <conditionalFormatting sqref="AB5:AB36">
    <cfRule type="cellIs" dxfId="9" priority="4" operator="equal">
      <formula>TRUE</formula>
    </cfRule>
  </conditionalFormatting>
  <conditionalFormatting sqref="AD5:AD36">
    <cfRule type="cellIs" dxfId="8" priority="3" operator="equal">
      <formula>TRUE</formula>
    </cfRule>
  </conditionalFormatting>
  <conditionalFormatting sqref="AF5:AF36">
    <cfRule type="cellIs" dxfId="7" priority="2" operator="equal">
      <formula>TRUE</formula>
    </cfRule>
  </conditionalFormatting>
  <conditionalFormatting sqref="AH5:AH36">
    <cfRule type="cellIs" dxfId="6" priority="1" operator="equal">
      <formula>TRUE</formula>
    </cfRule>
  </conditionalFormatting>
  <conditionalFormatting sqref="F5:F36">
    <cfRule type="cellIs" dxfId="5" priority="14" operator="equal">
      <formula>TRUE</formula>
    </cfRule>
  </conditionalFormatting>
  <conditionalFormatting sqref="A7:A36">
    <cfRule type="cellIs" dxfId="4" priority="36" operator="equal">
      <formula>TRUE</formula>
    </cfRule>
    <cfRule type="colorScale" priority="37">
      <colorScale>
        <cfvo type="min"/>
        <cfvo type="max"/>
        <color rgb="FFFF7128"/>
        <color rgb="FFFFEF9C"/>
      </colorScale>
    </cfRule>
  </conditionalFormatting>
  <conditionalFormatting sqref="A6">
    <cfRule type="cellIs" dxfId="3" priority="34" operator="equal">
      <formula>TRUE</formula>
    </cfRule>
    <cfRule type="colorScale" priority="35">
      <colorScale>
        <cfvo type="min"/>
        <cfvo type="max"/>
        <color rgb="FFFF7128"/>
        <color rgb="FFFFEF9C"/>
      </colorScale>
    </cfRule>
  </conditionalFormatting>
  <conditionalFormatting sqref="A5">
    <cfRule type="cellIs" dxfId="2" priority="32" operator="equal">
      <formula>TRUE</formula>
    </cfRule>
    <cfRule type="colorScale" priority="33">
      <colorScale>
        <cfvo type="min"/>
        <cfvo type="max"/>
        <color rgb="FFFF7128"/>
        <color rgb="FFFFEF9C"/>
      </colorScale>
    </cfRule>
  </conditionalFormatting>
  <conditionalFormatting sqref="J5:J36">
    <cfRule type="cellIs" dxfId="1" priority="28" operator="equal">
      <formula>TRUE</formula>
    </cfRule>
  </conditionalFormatting>
  <conditionalFormatting sqref="H5:H36">
    <cfRule type="cellIs" dxfId="0" priority="15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A8DE-0181-4BD9-BE29-451B24CE79D4}">
  <sheetPr codeName="Sheet4"/>
  <dimension ref="A1:AK223"/>
  <sheetViews>
    <sheetView workbookViewId="0">
      <selection activeCell="A106" sqref="A106"/>
    </sheetView>
  </sheetViews>
  <sheetFormatPr defaultRowHeight="15" x14ac:dyDescent="0.25"/>
  <cols>
    <col min="3" max="9" width="9.140625" style="1"/>
    <col min="11" max="16" width="9.140625" style="1"/>
    <col min="21" max="22" width="9.140625" style="1"/>
    <col min="24" max="25" width="9.140625" style="1"/>
    <col min="27" max="27" width="9.140625" style="1"/>
    <col min="29" max="37" width="9.140625" style="1"/>
  </cols>
  <sheetData>
    <row r="1" spans="1:27" x14ac:dyDescent="0.25">
      <c r="A1" t="s">
        <v>41</v>
      </c>
      <c r="D1" s="1">
        <v>0</v>
      </c>
      <c r="E1" s="1" t="s">
        <v>42</v>
      </c>
      <c r="F1" s="1" t="s">
        <v>43</v>
      </c>
      <c r="L1" s="1">
        <v>0</v>
      </c>
      <c r="M1" s="1" t="s">
        <v>42</v>
      </c>
      <c r="N1" s="1" t="s">
        <v>43</v>
      </c>
      <c r="Q1" s="1">
        <v>0</v>
      </c>
      <c r="R1" s="1" t="s">
        <v>42</v>
      </c>
      <c r="S1" s="1" t="s">
        <v>43</v>
      </c>
      <c r="U1" s="1" t="s">
        <v>49</v>
      </c>
      <c r="V1" s="1" t="s">
        <v>49</v>
      </c>
      <c r="X1" s="1" t="s">
        <v>48</v>
      </c>
      <c r="Y1" s="1" t="s">
        <v>48</v>
      </c>
    </row>
    <row r="2" spans="1:27" x14ac:dyDescent="0.25">
      <c r="C2" s="1" t="s">
        <v>30</v>
      </c>
      <c r="D2" s="1" t="s">
        <v>40</v>
      </c>
      <c r="E2" s="1" t="s">
        <v>31</v>
      </c>
      <c r="F2" s="1" t="s">
        <v>32</v>
      </c>
      <c r="H2" s="1" t="s">
        <v>33</v>
      </c>
      <c r="I2" s="1" t="s">
        <v>34</v>
      </c>
      <c r="K2" s="1" t="s">
        <v>30</v>
      </c>
      <c r="L2" s="1" t="s">
        <v>44</v>
      </c>
      <c r="M2" s="1" t="s">
        <v>44</v>
      </c>
      <c r="N2" s="1" t="s">
        <v>44</v>
      </c>
      <c r="P2" s="1" t="s">
        <v>30</v>
      </c>
      <c r="Q2" s="1" t="s">
        <v>47</v>
      </c>
      <c r="R2" s="1" t="s">
        <v>47</v>
      </c>
      <c r="S2" s="1" t="s">
        <v>47</v>
      </c>
      <c r="U2" s="1" t="s">
        <v>45</v>
      </c>
      <c r="V2" s="1" t="s">
        <v>46</v>
      </c>
      <c r="X2" s="1" t="s">
        <v>45</v>
      </c>
      <c r="Y2" s="1" t="s">
        <v>46</v>
      </c>
      <c r="AA2" s="1" t="s">
        <v>35</v>
      </c>
    </row>
    <row r="3" spans="1:27" x14ac:dyDescent="0.25">
      <c r="A3" s="1">
        <v>0</v>
      </c>
      <c r="B3" s="1"/>
      <c r="C3" s="3">
        <f>A3/100*C$103</f>
        <v>0</v>
      </c>
      <c r="D3" s="3">
        <v>0</v>
      </c>
      <c r="E3" s="3">
        <f>IF(AVERAGE(D3,F3)&lt;0.24,0.24,AVERAGE(D3,F3))</f>
        <v>0.45599999999999996</v>
      </c>
      <c r="F3" s="3">
        <f>Inputs!B1/100*Inputs!B7</f>
        <v>0.91199999999999992</v>
      </c>
      <c r="G3" s="3"/>
      <c r="H3" s="3">
        <f>E3/12*100</f>
        <v>3.8</v>
      </c>
      <c r="I3" s="3">
        <f>(F3-E3)/12*100</f>
        <v>3.8</v>
      </c>
      <c r="J3" s="4"/>
      <c r="K3" s="3">
        <f>C3</f>
        <v>0</v>
      </c>
      <c r="L3" s="3">
        <f>IF(K3&gt;50,0,(1-K3/50)/12)</f>
        <v>8.3333333333333329E-2</v>
      </c>
      <c r="M3" s="3">
        <f>IF(AVERAGE(L3,N3)&lt;0.24,0.24,AVERAGE(L3,N3))</f>
        <v>0.92333333333333323</v>
      </c>
      <c r="N3" s="3">
        <f>Inputs!B2*Inputs!B7/100+L3</f>
        <v>1.7633333333333332</v>
      </c>
      <c r="O3" s="3"/>
      <c r="P3" s="3">
        <f>K3</f>
        <v>0</v>
      </c>
      <c r="Q3" s="3">
        <f>L3-D3</f>
        <v>8.3333333333333329E-2</v>
      </c>
      <c r="R3" s="3">
        <f>M3-E3</f>
        <v>0.46733333333333327</v>
      </c>
      <c r="S3" s="3">
        <f>N3-F3</f>
        <v>0.85133333333333328</v>
      </c>
      <c r="T3" s="4"/>
      <c r="U3" s="3">
        <f>AVERAGE(Q3:R3)</f>
        <v>0.27533333333333332</v>
      </c>
      <c r="V3" s="3">
        <f>AVERAGE(R3:S3)</f>
        <v>0.65933333333333333</v>
      </c>
      <c r="W3" s="4"/>
      <c r="X3" s="3">
        <f>Inputs!$B$7/2*U3</f>
        <v>3.3039999999999998</v>
      </c>
      <c r="Y3" s="3">
        <f>Inputs!$B$7/2*V3</f>
        <v>7.9119999999999999</v>
      </c>
      <c r="Z3" s="4"/>
      <c r="AA3" s="3">
        <f>X3+Y3</f>
        <v>11.215999999999999</v>
      </c>
    </row>
    <row r="4" spans="1:27" x14ac:dyDescent="0.25">
      <c r="A4" s="1">
        <f>1</f>
        <v>1</v>
      </c>
      <c r="B4" s="1"/>
      <c r="C4" s="3">
        <f>A4/100*C$103</f>
        <v>2.2000000000000002</v>
      </c>
      <c r="D4" s="3">
        <v>0</v>
      </c>
      <c r="E4" s="3">
        <f t="shared" ref="E4:E67" si="0">IF(AVERAGE(D4,F4)&lt;0.24,0.24,AVERAGE(D4,F4))</f>
        <v>0.44596799999999998</v>
      </c>
      <c r="F4" s="3">
        <f>IF(C4&lt;A$106,F$3*(1-C4/A$106),0)</f>
        <v>0.89193599999999995</v>
      </c>
      <c r="G4" s="3"/>
      <c r="H4" s="3">
        <f t="shared" ref="H4:H67" si="1">E4/12*100</f>
        <v>3.7163999999999997</v>
      </c>
      <c r="I4" s="3">
        <f t="shared" ref="I4:I67" si="2">(F4-E4)/12*100</f>
        <v>3.7163999999999997</v>
      </c>
      <c r="J4" s="4"/>
      <c r="K4" s="3">
        <f t="shared" ref="K4:K67" si="3">C4</f>
        <v>2.2000000000000002</v>
      </c>
      <c r="L4" s="3">
        <f>IF(K4&gt;50,0,(1-K4/50)/12)</f>
        <v>7.9666666666666663E-2</v>
      </c>
      <c r="M4" s="3">
        <f>IF(AVERAGE(L4,N4)&lt;0.24,0.24,AVERAGE(L4,N4))</f>
        <v>0.91268333333333329</v>
      </c>
      <c r="N4" s="3">
        <f>N$3*(1-K4/C$103)</f>
        <v>1.7456999999999998</v>
      </c>
      <c r="O4" s="3"/>
      <c r="P4" s="3">
        <f t="shared" ref="P4:P67" si="4">K4</f>
        <v>2.2000000000000002</v>
      </c>
      <c r="Q4" s="3">
        <f t="shared" ref="Q4:S67" si="5">L4-D4</f>
        <v>7.9666666666666663E-2</v>
      </c>
      <c r="R4" s="3">
        <f t="shared" si="5"/>
        <v>0.46671533333333332</v>
      </c>
      <c r="S4" s="3">
        <f t="shared" si="5"/>
        <v>0.85376399999999986</v>
      </c>
      <c r="T4" s="4"/>
      <c r="U4" s="3">
        <f t="shared" ref="U4:V67" si="6">AVERAGE(Q4:R4)</f>
        <v>0.27319099999999996</v>
      </c>
      <c r="V4" s="3">
        <f t="shared" si="6"/>
        <v>0.66023966666666656</v>
      </c>
      <c r="W4" s="4"/>
      <c r="X4" s="3">
        <f>Inputs!$B$7/2*U4</f>
        <v>3.2782919999999995</v>
      </c>
      <c r="Y4" s="3">
        <f>Inputs!$B$7/2*V4</f>
        <v>7.9228759999999987</v>
      </c>
      <c r="Z4" s="4"/>
      <c r="AA4" s="3">
        <f t="shared" ref="AA4:AA67" si="7">X4+Y4</f>
        <v>11.201167999999999</v>
      </c>
    </row>
    <row r="5" spans="1:27" x14ac:dyDescent="0.25">
      <c r="A5" s="1">
        <f t="shared" ref="A5:A68" si="8">A4+1</f>
        <v>2</v>
      </c>
      <c r="B5" s="1"/>
      <c r="C5" s="3">
        <f>A5/100*C$103</f>
        <v>4.4000000000000004</v>
      </c>
      <c r="D5" s="3">
        <v>0</v>
      </c>
      <c r="E5" s="3">
        <f t="shared" si="0"/>
        <v>0.43593599999999993</v>
      </c>
      <c r="F5" s="3">
        <f t="shared" ref="F5:F68" si="9">IF(C5&lt;A$106,F$3*(1-C5/A$106),0)</f>
        <v>0.87187199999999987</v>
      </c>
      <c r="G5" s="3"/>
      <c r="H5" s="3">
        <f t="shared" si="1"/>
        <v>3.6327999999999991</v>
      </c>
      <c r="I5" s="3">
        <f t="shared" si="2"/>
        <v>3.6327999999999991</v>
      </c>
      <c r="J5" s="4"/>
      <c r="K5" s="3">
        <f t="shared" si="3"/>
        <v>4.4000000000000004</v>
      </c>
      <c r="L5" s="3">
        <f t="shared" ref="L5:L68" si="10">IF(K5&gt;50,0,(1-K5/50)/12)</f>
        <v>7.5999999999999998E-2</v>
      </c>
      <c r="M5" s="3">
        <f t="shared" ref="M5:M68" si="11">IF(AVERAGE(L5,N5)&lt;0.24,0.24,AVERAGE(L5,N5))</f>
        <v>0.90203333333333324</v>
      </c>
      <c r="N5" s="3">
        <f t="shared" ref="N5:N68" si="12">N$3*(1-K5/C$103)</f>
        <v>1.7280666666666664</v>
      </c>
      <c r="O5" s="3"/>
      <c r="P5" s="3">
        <f t="shared" si="4"/>
        <v>4.4000000000000004</v>
      </c>
      <c r="Q5" s="3">
        <f t="shared" si="5"/>
        <v>7.5999999999999998E-2</v>
      </c>
      <c r="R5" s="3">
        <f t="shared" si="5"/>
        <v>0.46609733333333331</v>
      </c>
      <c r="S5" s="3">
        <f t="shared" si="5"/>
        <v>0.85619466666666655</v>
      </c>
      <c r="T5" s="4"/>
      <c r="U5" s="3">
        <f t="shared" si="6"/>
        <v>0.27104866666666666</v>
      </c>
      <c r="V5" s="3">
        <f t="shared" si="6"/>
        <v>0.6611459999999999</v>
      </c>
      <c r="W5" s="4"/>
      <c r="X5" s="3">
        <f>Inputs!$B$7/2*U5</f>
        <v>3.2525839999999997</v>
      </c>
      <c r="Y5" s="3">
        <f>Inputs!$B$7/2*V5</f>
        <v>7.9337519999999984</v>
      </c>
      <c r="Z5" s="4"/>
      <c r="AA5" s="3">
        <f t="shared" si="7"/>
        <v>11.186335999999997</v>
      </c>
    </row>
    <row r="6" spans="1:27" x14ac:dyDescent="0.25">
      <c r="A6" s="1">
        <f t="shared" si="8"/>
        <v>3</v>
      </c>
      <c r="B6" s="1"/>
      <c r="C6" s="3">
        <f t="shared" ref="C6:C69" si="13">A6/100*C$103</f>
        <v>6.6</v>
      </c>
      <c r="D6" s="3">
        <v>0</v>
      </c>
      <c r="E6" s="3">
        <f t="shared" si="0"/>
        <v>0.42590399999999995</v>
      </c>
      <c r="F6" s="3">
        <f t="shared" si="9"/>
        <v>0.8518079999999999</v>
      </c>
      <c r="G6" s="3"/>
      <c r="H6" s="3">
        <f t="shared" si="1"/>
        <v>3.5491999999999995</v>
      </c>
      <c r="I6" s="3">
        <f t="shared" si="2"/>
        <v>3.5491999999999995</v>
      </c>
      <c r="J6" s="4"/>
      <c r="K6" s="3">
        <f t="shared" si="3"/>
        <v>6.6</v>
      </c>
      <c r="L6" s="3">
        <f t="shared" si="10"/>
        <v>7.2333333333333333E-2</v>
      </c>
      <c r="M6" s="3">
        <f t="shared" si="11"/>
        <v>0.89138333333333331</v>
      </c>
      <c r="N6" s="3">
        <f t="shared" si="12"/>
        <v>1.7104333333333333</v>
      </c>
      <c r="O6" s="3"/>
      <c r="P6" s="3">
        <f t="shared" si="4"/>
        <v>6.6</v>
      </c>
      <c r="Q6" s="3">
        <f t="shared" si="5"/>
        <v>7.2333333333333333E-2</v>
      </c>
      <c r="R6" s="3">
        <f t="shared" si="5"/>
        <v>0.46547933333333336</v>
      </c>
      <c r="S6" s="3">
        <f t="shared" si="5"/>
        <v>0.85862533333333335</v>
      </c>
      <c r="T6" s="4"/>
      <c r="U6" s="3">
        <f t="shared" si="6"/>
        <v>0.26890633333333336</v>
      </c>
      <c r="V6" s="3">
        <f t="shared" si="6"/>
        <v>0.66205233333333335</v>
      </c>
      <c r="W6" s="4"/>
      <c r="X6" s="3">
        <f>Inputs!$B$7/2*U6</f>
        <v>3.2268760000000003</v>
      </c>
      <c r="Y6" s="3">
        <f>Inputs!$B$7/2*V6</f>
        <v>7.9446279999999998</v>
      </c>
      <c r="Z6" s="4"/>
      <c r="AA6" s="3">
        <f t="shared" si="7"/>
        <v>11.171504000000001</v>
      </c>
    </row>
    <row r="7" spans="1:27" x14ac:dyDescent="0.25">
      <c r="A7" s="1">
        <f t="shared" si="8"/>
        <v>4</v>
      </c>
      <c r="B7" s="1"/>
      <c r="C7" s="3">
        <f t="shared" si="13"/>
        <v>8.8000000000000007</v>
      </c>
      <c r="D7" s="3">
        <v>0</v>
      </c>
      <c r="E7" s="3">
        <f t="shared" si="0"/>
        <v>0.41587199999999996</v>
      </c>
      <c r="F7" s="3">
        <f t="shared" si="9"/>
        <v>0.83174399999999993</v>
      </c>
      <c r="G7" s="3"/>
      <c r="H7" s="3">
        <f t="shared" si="1"/>
        <v>3.4655999999999998</v>
      </c>
      <c r="I7" s="3">
        <f t="shared" si="2"/>
        <v>3.4655999999999998</v>
      </c>
      <c r="J7" s="4"/>
      <c r="K7" s="3">
        <f t="shared" si="3"/>
        <v>8.8000000000000007</v>
      </c>
      <c r="L7" s="3">
        <f t="shared" si="10"/>
        <v>6.8666666666666668E-2</v>
      </c>
      <c r="M7" s="3">
        <f t="shared" si="11"/>
        <v>0.88073333333333326</v>
      </c>
      <c r="N7" s="3">
        <f t="shared" si="12"/>
        <v>1.6927999999999999</v>
      </c>
      <c r="O7" s="3"/>
      <c r="P7" s="3">
        <f t="shared" si="4"/>
        <v>8.8000000000000007</v>
      </c>
      <c r="Q7" s="3">
        <f t="shared" si="5"/>
        <v>6.8666666666666668E-2</v>
      </c>
      <c r="R7" s="3">
        <f t="shared" si="5"/>
        <v>0.46486133333333329</v>
      </c>
      <c r="S7" s="3">
        <f t="shared" si="5"/>
        <v>0.86105599999999993</v>
      </c>
      <c r="T7" s="4"/>
      <c r="U7" s="3">
        <f t="shared" si="6"/>
        <v>0.266764</v>
      </c>
      <c r="V7" s="3">
        <f t="shared" si="6"/>
        <v>0.66295866666666659</v>
      </c>
      <c r="W7" s="4"/>
      <c r="X7" s="3">
        <f>Inputs!$B$7/2*U7</f>
        <v>3.201168</v>
      </c>
      <c r="Y7" s="3">
        <f>Inputs!$B$7/2*V7</f>
        <v>7.9555039999999995</v>
      </c>
      <c r="Z7" s="4"/>
      <c r="AA7" s="3">
        <f t="shared" si="7"/>
        <v>11.156672</v>
      </c>
    </row>
    <row r="8" spans="1:27" x14ac:dyDescent="0.25">
      <c r="A8" s="1">
        <f t="shared" si="8"/>
        <v>5</v>
      </c>
      <c r="B8" s="1"/>
      <c r="C8" s="3">
        <f t="shared" si="13"/>
        <v>11</v>
      </c>
      <c r="D8" s="3">
        <v>0</v>
      </c>
      <c r="E8" s="3">
        <f t="shared" si="0"/>
        <v>0.40583999999999998</v>
      </c>
      <c r="F8" s="3">
        <f t="shared" si="9"/>
        <v>0.81167999999999996</v>
      </c>
      <c r="G8" s="3"/>
      <c r="H8" s="3">
        <f t="shared" si="1"/>
        <v>3.3819999999999997</v>
      </c>
      <c r="I8" s="3">
        <f t="shared" si="2"/>
        <v>3.3819999999999997</v>
      </c>
      <c r="J8" s="4"/>
      <c r="K8" s="3">
        <f t="shared" si="3"/>
        <v>11</v>
      </c>
      <c r="L8" s="3">
        <f t="shared" si="10"/>
        <v>6.5000000000000002E-2</v>
      </c>
      <c r="M8" s="3">
        <f t="shared" si="11"/>
        <v>0.87008333333333321</v>
      </c>
      <c r="N8" s="3">
        <f t="shared" si="12"/>
        <v>1.6751666666666665</v>
      </c>
      <c r="O8" s="3"/>
      <c r="P8" s="3">
        <f t="shared" si="4"/>
        <v>11</v>
      </c>
      <c r="Q8" s="3">
        <f t="shared" si="5"/>
        <v>6.5000000000000002E-2</v>
      </c>
      <c r="R8" s="3">
        <f t="shared" si="5"/>
        <v>0.46424333333333323</v>
      </c>
      <c r="S8" s="3">
        <f t="shared" si="5"/>
        <v>0.86348666666666651</v>
      </c>
      <c r="T8" s="4"/>
      <c r="U8" s="3">
        <f t="shared" si="6"/>
        <v>0.26462166666666664</v>
      </c>
      <c r="V8" s="3">
        <f t="shared" si="6"/>
        <v>0.66386499999999993</v>
      </c>
      <c r="W8" s="4"/>
      <c r="X8" s="3">
        <f>Inputs!$B$7/2*U8</f>
        <v>3.1754599999999997</v>
      </c>
      <c r="Y8" s="3">
        <f>Inputs!$B$7/2*V8</f>
        <v>7.9663799999999991</v>
      </c>
      <c r="Z8" s="4"/>
      <c r="AA8" s="3">
        <f t="shared" si="7"/>
        <v>11.141839999999998</v>
      </c>
    </row>
    <row r="9" spans="1:27" x14ac:dyDescent="0.25">
      <c r="A9" s="1">
        <f t="shared" si="8"/>
        <v>6</v>
      </c>
      <c r="B9" s="1"/>
      <c r="C9" s="3">
        <f t="shared" si="13"/>
        <v>13.2</v>
      </c>
      <c r="D9" s="3">
        <v>0</v>
      </c>
      <c r="E9" s="3">
        <f t="shared" si="0"/>
        <v>0.39580799999999994</v>
      </c>
      <c r="F9" s="3">
        <f t="shared" si="9"/>
        <v>0.79161599999999988</v>
      </c>
      <c r="G9" s="3"/>
      <c r="H9" s="3">
        <f t="shared" si="1"/>
        <v>3.2983999999999991</v>
      </c>
      <c r="I9" s="3">
        <f t="shared" si="2"/>
        <v>3.2983999999999991</v>
      </c>
      <c r="J9" s="4"/>
      <c r="K9" s="3">
        <f t="shared" si="3"/>
        <v>13.2</v>
      </c>
      <c r="L9" s="3">
        <f t="shared" si="10"/>
        <v>6.133333333333333E-2</v>
      </c>
      <c r="M9" s="3">
        <f t="shared" si="11"/>
        <v>0.85943333333333316</v>
      </c>
      <c r="N9" s="3">
        <f t="shared" si="12"/>
        <v>1.6575333333333331</v>
      </c>
      <c r="O9" s="3"/>
      <c r="P9" s="3">
        <f t="shared" si="4"/>
        <v>13.2</v>
      </c>
      <c r="Q9" s="3">
        <f t="shared" si="5"/>
        <v>6.133333333333333E-2</v>
      </c>
      <c r="R9" s="3">
        <f t="shared" si="5"/>
        <v>0.46362533333333322</v>
      </c>
      <c r="S9" s="3">
        <f t="shared" si="5"/>
        <v>0.86591733333333321</v>
      </c>
      <c r="T9" s="4"/>
      <c r="U9" s="3">
        <f t="shared" si="6"/>
        <v>0.26247933333333329</v>
      </c>
      <c r="V9" s="3">
        <f t="shared" si="6"/>
        <v>0.66477133333333316</v>
      </c>
      <c r="W9" s="4"/>
      <c r="X9" s="3">
        <f>Inputs!$B$7/2*U9</f>
        <v>3.1497519999999994</v>
      </c>
      <c r="Y9" s="3">
        <f>Inputs!$B$7/2*V9</f>
        <v>7.9772559999999979</v>
      </c>
      <c r="Z9" s="4"/>
      <c r="AA9" s="3">
        <f t="shared" si="7"/>
        <v>11.127007999999996</v>
      </c>
    </row>
    <row r="10" spans="1:27" x14ac:dyDescent="0.25">
      <c r="A10" s="1">
        <f t="shared" si="8"/>
        <v>7</v>
      </c>
      <c r="B10" s="1"/>
      <c r="C10" s="3">
        <f t="shared" si="13"/>
        <v>15.400000000000002</v>
      </c>
      <c r="D10" s="3">
        <v>0</v>
      </c>
      <c r="E10" s="3">
        <f t="shared" si="0"/>
        <v>0.38577599999999995</v>
      </c>
      <c r="F10" s="3">
        <f t="shared" si="9"/>
        <v>0.7715519999999999</v>
      </c>
      <c r="G10" s="3"/>
      <c r="H10" s="3">
        <f t="shared" si="1"/>
        <v>3.2147999999999994</v>
      </c>
      <c r="I10" s="3">
        <f t="shared" si="2"/>
        <v>3.2147999999999994</v>
      </c>
      <c r="J10" s="4"/>
      <c r="K10" s="3">
        <f t="shared" si="3"/>
        <v>15.400000000000002</v>
      </c>
      <c r="L10" s="3">
        <f t="shared" si="10"/>
        <v>5.7666666666666665E-2</v>
      </c>
      <c r="M10" s="3">
        <f t="shared" si="11"/>
        <v>0.84878333333333322</v>
      </c>
      <c r="N10" s="3">
        <f t="shared" si="12"/>
        <v>1.6398999999999997</v>
      </c>
      <c r="O10" s="3"/>
      <c r="P10" s="3">
        <f t="shared" si="4"/>
        <v>15.400000000000002</v>
      </c>
      <c r="Q10" s="3">
        <f t="shared" si="5"/>
        <v>5.7666666666666665E-2</v>
      </c>
      <c r="R10" s="3">
        <f t="shared" si="5"/>
        <v>0.46300733333333327</v>
      </c>
      <c r="S10" s="3">
        <f t="shared" si="5"/>
        <v>0.86834799999999979</v>
      </c>
      <c r="T10" s="4"/>
      <c r="U10" s="3">
        <f t="shared" si="6"/>
        <v>0.26033699999999999</v>
      </c>
      <c r="V10" s="3">
        <f t="shared" si="6"/>
        <v>0.6656776666666665</v>
      </c>
      <c r="W10" s="4"/>
      <c r="X10" s="3">
        <f>Inputs!$B$7/2*U10</f>
        <v>3.1240439999999996</v>
      </c>
      <c r="Y10" s="3">
        <f>Inputs!$B$7/2*V10</f>
        <v>7.9881319999999985</v>
      </c>
      <c r="Z10" s="4"/>
      <c r="AA10" s="3">
        <f t="shared" si="7"/>
        <v>11.112175999999998</v>
      </c>
    </row>
    <row r="11" spans="1:27" x14ac:dyDescent="0.25">
      <c r="A11" s="1">
        <f t="shared" si="8"/>
        <v>8</v>
      </c>
      <c r="B11" s="1"/>
      <c r="C11" s="3">
        <f t="shared" si="13"/>
        <v>17.600000000000001</v>
      </c>
      <c r="D11" s="3">
        <v>0</v>
      </c>
      <c r="E11" s="3">
        <f t="shared" si="0"/>
        <v>0.37574399999999997</v>
      </c>
      <c r="F11" s="3">
        <f t="shared" si="9"/>
        <v>0.75148799999999993</v>
      </c>
      <c r="G11" s="3"/>
      <c r="H11" s="3">
        <f t="shared" si="1"/>
        <v>3.1311999999999998</v>
      </c>
      <c r="I11" s="3">
        <f t="shared" si="2"/>
        <v>3.1311999999999998</v>
      </c>
      <c r="J11" s="4"/>
      <c r="K11" s="3">
        <f t="shared" si="3"/>
        <v>17.600000000000001</v>
      </c>
      <c r="L11" s="3">
        <f t="shared" si="10"/>
        <v>5.3999999999999992E-2</v>
      </c>
      <c r="M11" s="3">
        <f t="shared" si="11"/>
        <v>0.83813333333333329</v>
      </c>
      <c r="N11" s="3">
        <f t="shared" si="12"/>
        <v>1.6222666666666665</v>
      </c>
      <c r="O11" s="3"/>
      <c r="P11" s="3">
        <f t="shared" si="4"/>
        <v>17.600000000000001</v>
      </c>
      <c r="Q11" s="3">
        <f t="shared" si="5"/>
        <v>5.3999999999999992E-2</v>
      </c>
      <c r="R11" s="3">
        <f t="shared" si="5"/>
        <v>0.46238933333333332</v>
      </c>
      <c r="S11" s="3">
        <f t="shared" si="5"/>
        <v>0.87077866666666659</v>
      </c>
      <c r="T11" s="4"/>
      <c r="U11" s="3">
        <f t="shared" si="6"/>
        <v>0.25819466666666668</v>
      </c>
      <c r="V11" s="3">
        <f t="shared" si="6"/>
        <v>0.66658399999999995</v>
      </c>
      <c r="W11" s="4"/>
      <c r="X11" s="3">
        <f>Inputs!$B$7/2*U11</f>
        <v>3.0983360000000002</v>
      </c>
      <c r="Y11" s="3">
        <f>Inputs!$B$7/2*V11</f>
        <v>7.9990079999999999</v>
      </c>
      <c r="Z11" s="4"/>
      <c r="AA11" s="3">
        <f t="shared" si="7"/>
        <v>11.097344</v>
      </c>
    </row>
    <row r="12" spans="1:27" x14ac:dyDescent="0.25">
      <c r="A12" s="1">
        <f t="shared" si="8"/>
        <v>9</v>
      </c>
      <c r="B12" s="1"/>
      <c r="C12" s="1">
        <f t="shared" si="13"/>
        <v>19.8</v>
      </c>
      <c r="D12" s="1">
        <v>0</v>
      </c>
      <c r="E12" s="1">
        <f t="shared" si="0"/>
        <v>0.36571199999999998</v>
      </c>
      <c r="F12" s="3">
        <f t="shared" si="9"/>
        <v>0.73142399999999996</v>
      </c>
      <c r="H12" s="1">
        <f t="shared" si="1"/>
        <v>3.0476000000000001</v>
      </c>
      <c r="I12" s="1">
        <f t="shared" si="2"/>
        <v>3.0476000000000001</v>
      </c>
      <c r="K12" s="1">
        <f t="shared" si="3"/>
        <v>19.8</v>
      </c>
      <c r="L12" s="1">
        <f t="shared" si="10"/>
        <v>5.0333333333333334E-2</v>
      </c>
      <c r="M12" s="1">
        <f t="shared" si="11"/>
        <v>0.82748333333333335</v>
      </c>
      <c r="N12" s="3">
        <f t="shared" si="12"/>
        <v>1.6046333333333334</v>
      </c>
      <c r="P12" s="1">
        <f t="shared" si="4"/>
        <v>19.8</v>
      </c>
      <c r="Q12" s="1">
        <f t="shared" si="5"/>
        <v>5.0333333333333334E-2</v>
      </c>
      <c r="R12" s="1">
        <f t="shared" si="5"/>
        <v>0.46177133333333337</v>
      </c>
      <c r="S12" s="1">
        <f t="shared" si="5"/>
        <v>0.87320933333333339</v>
      </c>
      <c r="U12" s="1">
        <f t="shared" si="6"/>
        <v>0.25605233333333333</v>
      </c>
      <c r="V12" s="1">
        <f t="shared" si="6"/>
        <v>0.66749033333333341</v>
      </c>
      <c r="X12" s="3">
        <f>Inputs!$B$7/2*U12</f>
        <v>3.0726279999999999</v>
      </c>
      <c r="Y12" s="3">
        <f>Inputs!$B$7/2*V12</f>
        <v>8.0098840000000013</v>
      </c>
      <c r="AA12" s="1">
        <f t="shared" si="7"/>
        <v>11.082512000000001</v>
      </c>
    </row>
    <row r="13" spans="1:27" x14ac:dyDescent="0.25">
      <c r="A13" s="1">
        <f t="shared" si="8"/>
        <v>10</v>
      </c>
      <c r="B13" s="1"/>
      <c r="C13" s="1">
        <f t="shared" si="13"/>
        <v>22</v>
      </c>
      <c r="D13" s="1">
        <v>0</v>
      </c>
      <c r="E13" s="1">
        <f t="shared" si="0"/>
        <v>0.35568</v>
      </c>
      <c r="F13" s="3">
        <f t="shared" si="9"/>
        <v>0.71135999999999999</v>
      </c>
      <c r="H13" s="1">
        <f t="shared" si="1"/>
        <v>2.964</v>
      </c>
      <c r="I13" s="1">
        <f t="shared" si="2"/>
        <v>2.964</v>
      </c>
      <c r="K13" s="1">
        <f t="shared" si="3"/>
        <v>22</v>
      </c>
      <c r="L13" s="1">
        <f t="shared" si="10"/>
        <v>4.6666666666666669E-2</v>
      </c>
      <c r="M13" s="1">
        <f t="shared" si="11"/>
        <v>0.8168333333333333</v>
      </c>
      <c r="N13" s="3">
        <f t="shared" si="12"/>
        <v>1.587</v>
      </c>
      <c r="P13" s="1">
        <f t="shared" si="4"/>
        <v>22</v>
      </c>
      <c r="Q13" s="1">
        <f t="shared" si="5"/>
        <v>4.6666666666666669E-2</v>
      </c>
      <c r="R13" s="1">
        <f t="shared" si="5"/>
        <v>0.4611533333333333</v>
      </c>
      <c r="S13" s="1">
        <f t="shared" si="5"/>
        <v>0.87563999999999997</v>
      </c>
      <c r="U13" s="1">
        <f t="shared" si="6"/>
        <v>0.25390999999999997</v>
      </c>
      <c r="V13" s="1">
        <f t="shared" si="6"/>
        <v>0.66839666666666664</v>
      </c>
      <c r="X13" s="3">
        <f>Inputs!$B$7/2*U13</f>
        <v>3.0469199999999996</v>
      </c>
      <c r="Y13" s="3">
        <f>Inputs!$B$7/2*V13</f>
        <v>8.0207599999999992</v>
      </c>
      <c r="AA13" s="1">
        <f t="shared" si="7"/>
        <v>11.067679999999999</v>
      </c>
    </row>
    <row r="14" spans="1:27" x14ac:dyDescent="0.25">
      <c r="A14" s="1">
        <f t="shared" si="8"/>
        <v>11</v>
      </c>
      <c r="B14" s="1"/>
      <c r="C14" s="1">
        <f t="shared" si="13"/>
        <v>24.2</v>
      </c>
      <c r="D14" s="1">
        <v>0</v>
      </c>
      <c r="E14" s="1">
        <f t="shared" si="0"/>
        <v>0.34564799999999996</v>
      </c>
      <c r="F14" s="3">
        <f t="shared" si="9"/>
        <v>0.69129599999999991</v>
      </c>
      <c r="H14" s="1">
        <f t="shared" si="1"/>
        <v>2.8803999999999998</v>
      </c>
      <c r="I14" s="1">
        <f t="shared" si="2"/>
        <v>2.8803999999999998</v>
      </c>
      <c r="K14" s="1">
        <f t="shared" si="3"/>
        <v>24.2</v>
      </c>
      <c r="L14" s="1">
        <f t="shared" si="10"/>
        <v>4.3000000000000003E-2</v>
      </c>
      <c r="M14" s="1">
        <f t="shared" si="11"/>
        <v>0.80618333333333325</v>
      </c>
      <c r="N14" s="3">
        <f t="shared" si="12"/>
        <v>1.5693666666666666</v>
      </c>
      <c r="P14" s="1">
        <f t="shared" si="4"/>
        <v>24.2</v>
      </c>
      <c r="Q14" s="1">
        <f t="shared" si="5"/>
        <v>4.3000000000000003E-2</v>
      </c>
      <c r="R14" s="1">
        <f t="shared" si="5"/>
        <v>0.4605353333333333</v>
      </c>
      <c r="S14" s="1">
        <f t="shared" si="5"/>
        <v>0.87807066666666667</v>
      </c>
      <c r="U14" s="1">
        <f t="shared" si="6"/>
        <v>0.25176766666666667</v>
      </c>
      <c r="V14" s="1">
        <f t="shared" si="6"/>
        <v>0.66930299999999998</v>
      </c>
      <c r="X14" s="3">
        <f>Inputs!$B$7/2*U14</f>
        <v>3.0212120000000002</v>
      </c>
      <c r="Y14" s="3">
        <f>Inputs!$B$7/2*V14</f>
        <v>8.0316359999999989</v>
      </c>
      <c r="AA14" s="1">
        <f t="shared" si="7"/>
        <v>11.052847999999999</v>
      </c>
    </row>
    <row r="15" spans="1:27" x14ac:dyDescent="0.25">
      <c r="A15" s="1">
        <f t="shared" si="8"/>
        <v>12</v>
      </c>
      <c r="B15" s="1"/>
      <c r="C15" s="1">
        <f t="shared" si="13"/>
        <v>26.4</v>
      </c>
      <c r="D15" s="1">
        <v>0</v>
      </c>
      <c r="E15" s="1">
        <f t="shared" si="0"/>
        <v>0.33561599999999997</v>
      </c>
      <c r="F15" s="3">
        <f t="shared" si="9"/>
        <v>0.67123199999999994</v>
      </c>
      <c r="H15" s="1">
        <f t="shared" si="1"/>
        <v>2.7967999999999997</v>
      </c>
      <c r="I15" s="1">
        <f t="shared" si="2"/>
        <v>2.7967999999999997</v>
      </c>
      <c r="K15" s="1">
        <f t="shared" si="3"/>
        <v>26.4</v>
      </c>
      <c r="L15" s="1">
        <f t="shared" si="10"/>
        <v>3.9333333333333331E-2</v>
      </c>
      <c r="M15" s="1">
        <f t="shared" si="11"/>
        <v>0.7955333333333332</v>
      </c>
      <c r="N15" s="3">
        <f t="shared" si="12"/>
        <v>1.5517333333333332</v>
      </c>
      <c r="P15" s="1">
        <f t="shared" si="4"/>
        <v>26.4</v>
      </c>
      <c r="Q15" s="1">
        <f t="shared" si="5"/>
        <v>3.9333333333333331E-2</v>
      </c>
      <c r="R15" s="1">
        <f t="shared" si="5"/>
        <v>0.45991733333333323</v>
      </c>
      <c r="S15" s="1">
        <f t="shared" si="5"/>
        <v>0.88050133333333325</v>
      </c>
      <c r="U15" s="1">
        <f t="shared" si="6"/>
        <v>0.24962533333333328</v>
      </c>
      <c r="V15" s="1">
        <f t="shared" si="6"/>
        <v>0.67020933333333321</v>
      </c>
      <c r="X15" s="3">
        <f>Inputs!$B$7/2*U15</f>
        <v>2.9955039999999995</v>
      </c>
      <c r="Y15" s="3">
        <f>Inputs!$B$7/2*V15</f>
        <v>8.0425119999999986</v>
      </c>
      <c r="AA15" s="1">
        <f t="shared" si="7"/>
        <v>11.038015999999999</v>
      </c>
    </row>
    <row r="16" spans="1:27" x14ac:dyDescent="0.25">
      <c r="A16" s="1">
        <f t="shared" si="8"/>
        <v>13</v>
      </c>
      <c r="B16" s="1"/>
      <c r="C16" s="1">
        <f t="shared" si="13"/>
        <v>28.6</v>
      </c>
      <c r="D16" s="1">
        <v>0</v>
      </c>
      <c r="E16" s="1">
        <f t="shared" si="0"/>
        <v>0.32558399999999998</v>
      </c>
      <c r="F16" s="3">
        <f t="shared" si="9"/>
        <v>0.65116799999999997</v>
      </c>
      <c r="H16" s="1">
        <f t="shared" si="1"/>
        <v>2.7132000000000001</v>
      </c>
      <c r="I16" s="1">
        <f t="shared" si="2"/>
        <v>2.7132000000000001</v>
      </c>
      <c r="K16" s="1">
        <f t="shared" si="3"/>
        <v>28.6</v>
      </c>
      <c r="L16" s="1">
        <f t="shared" si="10"/>
        <v>3.5666666666666659E-2</v>
      </c>
      <c r="M16" s="1">
        <f t="shared" si="11"/>
        <v>0.78488333333333327</v>
      </c>
      <c r="N16" s="3">
        <f t="shared" si="12"/>
        <v>1.5340999999999998</v>
      </c>
      <c r="P16" s="1">
        <f t="shared" si="4"/>
        <v>28.6</v>
      </c>
      <c r="Q16" s="1">
        <f t="shared" si="5"/>
        <v>3.5666666666666659E-2</v>
      </c>
      <c r="R16" s="1">
        <f t="shared" si="5"/>
        <v>0.45929933333333328</v>
      </c>
      <c r="S16" s="1">
        <f t="shared" si="5"/>
        <v>0.88293199999999983</v>
      </c>
      <c r="U16" s="1">
        <f t="shared" si="6"/>
        <v>0.24748299999999998</v>
      </c>
      <c r="V16" s="1">
        <f t="shared" si="6"/>
        <v>0.67111566666666655</v>
      </c>
      <c r="X16" s="3">
        <f>Inputs!$B$7/2*U16</f>
        <v>2.9697959999999997</v>
      </c>
      <c r="Y16" s="3">
        <f>Inputs!$B$7/2*V16</f>
        <v>8.0533879999999982</v>
      </c>
      <c r="AA16" s="1">
        <f t="shared" si="7"/>
        <v>11.023183999999997</v>
      </c>
    </row>
    <row r="17" spans="1:28" x14ac:dyDescent="0.25">
      <c r="A17" s="1">
        <f t="shared" si="8"/>
        <v>14</v>
      </c>
      <c r="B17" s="1"/>
      <c r="C17" s="1">
        <f t="shared" si="13"/>
        <v>30.800000000000004</v>
      </c>
      <c r="D17" s="1">
        <v>0</v>
      </c>
      <c r="E17" s="1">
        <f t="shared" si="0"/>
        <v>0.31555199999999994</v>
      </c>
      <c r="F17" s="3">
        <f t="shared" si="9"/>
        <v>0.63110399999999989</v>
      </c>
      <c r="H17" s="1">
        <f t="shared" si="1"/>
        <v>2.6295999999999995</v>
      </c>
      <c r="I17" s="1">
        <f t="shared" si="2"/>
        <v>2.6295999999999995</v>
      </c>
      <c r="K17" s="1">
        <f t="shared" si="3"/>
        <v>30.800000000000004</v>
      </c>
      <c r="L17" s="1">
        <f t="shared" si="10"/>
        <v>3.1999999999999994E-2</v>
      </c>
      <c r="M17" s="1">
        <f t="shared" si="11"/>
        <v>0.77423333333333333</v>
      </c>
      <c r="N17" s="3">
        <f t="shared" si="12"/>
        <v>1.5164666666666666</v>
      </c>
      <c r="P17" s="1">
        <f t="shared" si="4"/>
        <v>30.800000000000004</v>
      </c>
      <c r="Q17" s="1">
        <f t="shared" si="5"/>
        <v>3.1999999999999994E-2</v>
      </c>
      <c r="R17" s="1">
        <f t="shared" si="5"/>
        <v>0.45868133333333339</v>
      </c>
      <c r="S17" s="1">
        <f t="shared" si="5"/>
        <v>0.88536266666666674</v>
      </c>
      <c r="U17" s="1">
        <f t="shared" si="6"/>
        <v>0.24534066666666668</v>
      </c>
      <c r="V17" s="1">
        <f t="shared" si="6"/>
        <v>0.67202200000000012</v>
      </c>
      <c r="X17" s="3">
        <f>Inputs!$B$7/2*U17</f>
        <v>2.9440880000000003</v>
      </c>
      <c r="Y17" s="3">
        <f>Inputs!$B$7/2*V17</f>
        <v>8.0642640000000014</v>
      </c>
      <c r="AA17" s="1">
        <f t="shared" si="7"/>
        <v>11.008352000000002</v>
      </c>
    </row>
    <row r="18" spans="1:28" x14ac:dyDescent="0.25">
      <c r="A18" s="1">
        <f t="shared" si="8"/>
        <v>15</v>
      </c>
      <c r="B18" s="1"/>
      <c r="C18" s="1">
        <f t="shared" si="13"/>
        <v>33</v>
      </c>
      <c r="D18" s="1">
        <v>0</v>
      </c>
      <c r="E18" s="1">
        <f t="shared" si="0"/>
        <v>0.30551999999999996</v>
      </c>
      <c r="F18" s="3">
        <f t="shared" si="9"/>
        <v>0.61103999999999992</v>
      </c>
      <c r="H18" s="1">
        <f t="shared" si="1"/>
        <v>2.5459999999999998</v>
      </c>
      <c r="I18" s="1">
        <f t="shared" si="2"/>
        <v>2.5459999999999998</v>
      </c>
      <c r="K18" s="1">
        <f t="shared" si="3"/>
        <v>33</v>
      </c>
      <c r="L18" s="1">
        <f t="shared" si="10"/>
        <v>2.8333333333333332E-2</v>
      </c>
      <c r="M18" s="1">
        <f t="shared" si="11"/>
        <v>0.76358333333333328</v>
      </c>
      <c r="N18" s="3">
        <f t="shared" si="12"/>
        <v>1.4988333333333332</v>
      </c>
      <c r="P18" s="1">
        <f t="shared" si="4"/>
        <v>33</v>
      </c>
      <c r="Q18" s="1">
        <f t="shared" si="5"/>
        <v>2.8333333333333332E-2</v>
      </c>
      <c r="R18" s="1">
        <f t="shared" si="5"/>
        <v>0.45806333333333332</v>
      </c>
      <c r="S18" s="1">
        <f t="shared" si="5"/>
        <v>0.88779333333333332</v>
      </c>
      <c r="U18" s="1">
        <f t="shared" si="6"/>
        <v>0.24319833333333332</v>
      </c>
      <c r="V18" s="1">
        <f t="shared" si="6"/>
        <v>0.67292833333333335</v>
      </c>
      <c r="X18" s="3">
        <f>Inputs!$B$7/2*U18</f>
        <v>2.91838</v>
      </c>
      <c r="Y18" s="3">
        <f>Inputs!$B$7/2*V18</f>
        <v>8.0751400000000011</v>
      </c>
      <c r="AA18" s="1">
        <f t="shared" si="7"/>
        <v>10.99352</v>
      </c>
    </row>
    <row r="19" spans="1:28" x14ac:dyDescent="0.25">
      <c r="A19" s="1">
        <f t="shared" si="8"/>
        <v>16</v>
      </c>
      <c r="B19" s="1"/>
      <c r="C19" s="1">
        <f t="shared" si="13"/>
        <v>35.200000000000003</v>
      </c>
      <c r="D19" s="1">
        <v>0</v>
      </c>
      <c r="E19" s="1">
        <f t="shared" si="0"/>
        <v>0.29548799999999992</v>
      </c>
      <c r="F19" s="3">
        <f t="shared" si="9"/>
        <v>0.59097599999999983</v>
      </c>
      <c r="H19" s="1">
        <f t="shared" si="1"/>
        <v>2.4623999999999993</v>
      </c>
      <c r="I19" s="1">
        <f t="shared" si="2"/>
        <v>2.4623999999999993</v>
      </c>
      <c r="K19" s="1">
        <f t="shared" si="3"/>
        <v>35.200000000000003</v>
      </c>
      <c r="L19" s="1">
        <f t="shared" si="10"/>
        <v>2.466666666666666E-2</v>
      </c>
      <c r="M19" s="1">
        <f t="shared" si="11"/>
        <v>0.75293333333333323</v>
      </c>
      <c r="N19" s="3">
        <f t="shared" si="12"/>
        <v>1.4811999999999999</v>
      </c>
      <c r="P19" s="1">
        <f t="shared" si="4"/>
        <v>35.200000000000003</v>
      </c>
      <c r="Q19" s="1">
        <f t="shared" si="5"/>
        <v>2.466666666666666E-2</v>
      </c>
      <c r="R19" s="1">
        <f t="shared" si="5"/>
        <v>0.45744533333333331</v>
      </c>
      <c r="S19" s="1">
        <f t="shared" si="5"/>
        <v>0.89022400000000002</v>
      </c>
      <c r="U19" s="1">
        <f t="shared" si="6"/>
        <v>0.24105599999999999</v>
      </c>
      <c r="V19" s="1">
        <f t="shared" si="6"/>
        <v>0.67383466666666669</v>
      </c>
      <c r="X19" s="3">
        <f>Inputs!$B$7/2*U19</f>
        <v>2.8926720000000001</v>
      </c>
      <c r="Y19" s="3">
        <f>Inputs!$B$7/2*V19</f>
        <v>8.0860160000000008</v>
      </c>
      <c r="AA19" s="1">
        <f t="shared" si="7"/>
        <v>10.978688000000002</v>
      </c>
    </row>
    <row r="20" spans="1:28" x14ac:dyDescent="0.25">
      <c r="A20" s="1">
        <f t="shared" si="8"/>
        <v>17</v>
      </c>
      <c r="B20" s="1"/>
      <c r="C20" s="1">
        <f t="shared" si="13"/>
        <v>37.400000000000006</v>
      </c>
      <c r="D20" s="1">
        <v>0</v>
      </c>
      <c r="E20" s="1">
        <f t="shared" si="0"/>
        <v>0.28545599999999993</v>
      </c>
      <c r="F20" s="3">
        <f t="shared" si="9"/>
        <v>0.57091199999999986</v>
      </c>
      <c r="H20" s="1">
        <f t="shared" si="1"/>
        <v>2.3787999999999991</v>
      </c>
      <c r="I20" s="1">
        <f t="shared" si="2"/>
        <v>2.3787999999999991</v>
      </c>
      <c r="K20" s="1">
        <f t="shared" si="3"/>
        <v>37.400000000000006</v>
      </c>
      <c r="L20" s="1">
        <f t="shared" si="10"/>
        <v>2.0999999999999991E-2</v>
      </c>
      <c r="M20" s="1">
        <f t="shared" si="11"/>
        <v>0.74228333333333318</v>
      </c>
      <c r="N20" s="3">
        <f t="shared" si="12"/>
        <v>1.4635666666666665</v>
      </c>
      <c r="P20" s="1">
        <f t="shared" si="4"/>
        <v>37.400000000000006</v>
      </c>
      <c r="Q20" s="1">
        <f t="shared" si="5"/>
        <v>2.0999999999999991E-2</v>
      </c>
      <c r="R20" s="1">
        <f t="shared" si="5"/>
        <v>0.45682733333333325</v>
      </c>
      <c r="S20" s="1">
        <f t="shared" si="5"/>
        <v>0.8926546666666666</v>
      </c>
      <c r="U20" s="1">
        <f t="shared" si="6"/>
        <v>0.23891366666666664</v>
      </c>
      <c r="V20" s="1">
        <f t="shared" si="6"/>
        <v>0.67474099999999992</v>
      </c>
      <c r="X20" s="3">
        <f>Inputs!$B$7/2*U20</f>
        <v>2.8669639999999994</v>
      </c>
      <c r="Y20" s="3">
        <f>Inputs!$B$7/2*V20</f>
        <v>8.0968919999999986</v>
      </c>
      <c r="AA20" s="1">
        <f t="shared" si="7"/>
        <v>10.963855999999998</v>
      </c>
    </row>
    <row r="21" spans="1:28" x14ac:dyDescent="0.25">
      <c r="A21" s="1">
        <f t="shared" si="8"/>
        <v>18</v>
      </c>
      <c r="B21" s="1"/>
      <c r="C21" s="1">
        <f t="shared" si="13"/>
        <v>39.6</v>
      </c>
      <c r="D21" s="1">
        <v>0</v>
      </c>
      <c r="E21" s="1">
        <f t="shared" si="0"/>
        <v>0.27542399999999995</v>
      </c>
      <c r="F21" s="3">
        <f t="shared" si="9"/>
        <v>0.55084799999999989</v>
      </c>
      <c r="H21" s="1">
        <f t="shared" si="1"/>
        <v>2.2951999999999995</v>
      </c>
      <c r="I21" s="1">
        <f t="shared" si="2"/>
        <v>2.2951999999999995</v>
      </c>
      <c r="K21" s="1">
        <f t="shared" si="3"/>
        <v>39.6</v>
      </c>
      <c r="L21" s="1">
        <f t="shared" si="10"/>
        <v>1.7333333333333329E-2</v>
      </c>
      <c r="M21" s="1">
        <f t="shared" si="11"/>
        <v>0.73163333333333336</v>
      </c>
      <c r="N21" s="3">
        <f t="shared" si="12"/>
        <v>1.4459333333333333</v>
      </c>
      <c r="P21" s="1">
        <f t="shared" si="4"/>
        <v>39.6</v>
      </c>
      <c r="Q21" s="1">
        <f t="shared" si="5"/>
        <v>1.7333333333333329E-2</v>
      </c>
      <c r="R21" s="1">
        <f t="shared" si="5"/>
        <v>0.45620933333333341</v>
      </c>
      <c r="S21" s="1">
        <f t="shared" si="5"/>
        <v>0.8950853333333334</v>
      </c>
      <c r="U21" s="1">
        <f t="shared" si="6"/>
        <v>0.23677133333333336</v>
      </c>
      <c r="V21" s="1">
        <f t="shared" si="6"/>
        <v>0.67564733333333338</v>
      </c>
      <c r="X21" s="3">
        <f>Inputs!$B$7/2*U21</f>
        <v>2.8412560000000004</v>
      </c>
      <c r="Y21" s="3">
        <f>Inputs!$B$7/2*V21</f>
        <v>8.1077680000000001</v>
      </c>
      <c r="AA21" s="1">
        <f t="shared" si="7"/>
        <v>10.949024000000001</v>
      </c>
    </row>
    <row r="22" spans="1:28" x14ac:dyDescent="0.25">
      <c r="A22" s="1">
        <f t="shared" si="8"/>
        <v>19</v>
      </c>
      <c r="B22" s="1"/>
      <c r="C22" s="1">
        <f t="shared" si="13"/>
        <v>41.8</v>
      </c>
      <c r="D22" s="1">
        <v>0</v>
      </c>
      <c r="E22" s="1">
        <f t="shared" si="0"/>
        <v>0.26539200000000002</v>
      </c>
      <c r="F22" s="3">
        <f t="shared" si="9"/>
        <v>0.53078400000000003</v>
      </c>
      <c r="H22" s="1">
        <f t="shared" si="1"/>
        <v>2.2116000000000002</v>
      </c>
      <c r="I22" s="1">
        <f t="shared" si="2"/>
        <v>2.2116000000000002</v>
      </c>
      <c r="K22" s="1">
        <f t="shared" si="3"/>
        <v>41.8</v>
      </c>
      <c r="L22" s="1">
        <f t="shared" si="10"/>
        <v>1.3666666666666669E-2</v>
      </c>
      <c r="M22" s="1">
        <f t="shared" si="11"/>
        <v>0.72098333333333331</v>
      </c>
      <c r="N22" s="3">
        <f t="shared" si="12"/>
        <v>1.4282999999999999</v>
      </c>
      <c r="P22" s="1">
        <f t="shared" si="4"/>
        <v>41.8</v>
      </c>
      <c r="Q22" s="1">
        <f t="shared" si="5"/>
        <v>1.3666666666666669E-2</v>
      </c>
      <c r="R22" s="1">
        <f t="shared" si="5"/>
        <v>0.45559133333333329</v>
      </c>
      <c r="S22" s="1">
        <f t="shared" si="5"/>
        <v>0.89751599999999987</v>
      </c>
      <c r="U22" s="1">
        <f t="shared" si="6"/>
        <v>0.23462899999999998</v>
      </c>
      <c r="V22" s="1">
        <f t="shared" si="6"/>
        <v>0.67655366666666661</v>
      </c>
      <c r="X22" s="3">
        <f>Inputs!$B$7/2*U22</f>
        <v>2.8155479999999997</v>
      </c>
      <c r="Y22" s="3">
        <f>Inputs!$B$7/2*V22</f>
        <v>8.1186439999999997</v>
      </c>
      <c r="AA22" s="1">
        <f t="shared" si="7"/>
        <v>10.934191999999999</v>
      </c>
    </row>
    <row r="23" spans="1:28" x14ac:dyDescent="0.25">
      <c r="A23" s="1">
        <f t="shared" si="8"/>
        <v>20</v>
      </c>
      <c r="B23" s="3"/>
      <c r="C23" s="3">
        <f t="shared" si="13"/>
        <v>44</v>
      </c>
      <c r="D23" s="3">
        <v>0</v>
      </c>
      <c r="E23" s="3">
        <f t="shared" si="0"/>
        <v>0.25535999999999998</v>
      </c>
      <c r="F23" s="3">
        <f t="shared" si="9"/>
        <v>0.51071999999999995</v>
      </c>
      <c r="G23" s="3"/>
      <c r="H23" s="3">
        <f>E23/12*100</f>
        <v>2.1279999999999997</v>
      </c>
      <c r="I23" s="3">
        <f t="shared" si="2"/>
        <v>2.1279999999999997</v>
      </c>
      <c r="J23" s="4"/>
      <c r="K23" s="3">
        <f t="shared" si="3"/>
        <v>44</v>
      </c>
      <c r="L23" s="3">
        <f t="shared" si="10"/>
        <v>0.01</v>
      </c>
      <c r="M23" s="3">
        <f t="shared" si="11"/>
        <v>0.71033333333333337</v>
      </c>
      <c r="N23" s="3">
        <f t="shared" si="12"/>
        <v>1.4106666666666667</v>
      </c>
      <c r="O23" s="3"/>
      <c r="P23" s="3">
        <f t="shared" si="4"/>
        <v>44</v>
      </c>
      <c r="Q23" s="3">
        <f t="shared" si="5"/>
        <v>0.01</v>
      </c>
      <c r="R23" s="3">
        <f t="shared" si="5"/>
        <v>0.4549733333333334</v>
      </c>
      <c r="S23" s="3">
        <f t="shared" si="5"/>
        <v>0.89994666666666678</v>
      </c>
      <c r="T23" s="4"/>
      <c r="U23" s="3">
        <f t="shared" si="6"/>
        <v>0.2324866666666667</v>
      </c>
      <c r="V23" s="3">
        <f t="shared" si="6"/>
        <v>0.67746000000000006</v>
      </c>
      <c r="W23" s="4"/>
      <c r="X23" s="3">
        <f>Inputs!$B$7/2*U23</f>
        <v>2.7898400000000003</v>
      </c>
      <c r="Y23" s="3">
        <f>Inputs!$B$7/2*V23</f>
        <v>8.1295200000000012</v>
      </c>
      <c r="Z23" s="4"/>
      <c r="AA23" s="3">
        <f t="shared" si="7"/>
        <v>10.919360000000001</v>
      </c>
      <c r="AB23" s="4"/>
    </row>
    <row r="24" spans="1:28" x14ac:dyDescent="0.25">
      <c r="A24" s="1">
        <f t="shared" si="8"/>
        <v>21</v>
      </c>
      <c r="B24" s="3"/>
      <c r="C24" s="3">
        <f t="shared" si="13"/>
        <v>46.199999999999996</v>
      </c>
      <c r="D24" s="3">
        <v>0</v>
      </c>
      <c r="E24" s="3">
        <f t="shared" si="0"/>
        <v>0.24532799999999999</v>
      </c>
      <c r="F24" s="3">
        <f t="shared" si="9"/>
        <v>0.49065599999999998</v>
      </c>
      <c r="G24" s="3"/>
      <c r="H24" s="3">
        <f t="shared" si="1"/>
        <v>2.0444</v>
      </c>
      <c r="I24" s="3">
        <f t="shared" si="2"/>
        <v>2.0444</v>
      </c>
      <c r="J24" s="4"/>
      <c r="K24" s="3">
        <f t="shared" si="3"/>
        <v>46.199999999999996</v>
      </c>
      <c r="L24" s="3">
        <f t="shared" si="10"/>
        <v>6.3333333333333392E-3</v>
      </c>
      <c r="M24" s="3">
        <f t="shared" si="11"/>
        <v>0.69968333333333332</v>
      </c>
      <c r="N24" s="3">
        <f t="shared" si="12"/>
        <v>1.3930333333333333</v>
      </c>
      <c r="O24" s="3"/>
      <c r="P24" s="3">
        <f t="shared" si="4"/>
        <v>46.199999999999996</v>
      </c>
      <c r="Q24" s="3">
        <f t="shared" si="5"/>
        <v>6.3333333333333392E-3</v>
      </c>
      <c r="R24" s="3">
        <f t="shared" si="5"/>
        <v>0.45435533333333333</v>
      </c>
      <c r="S24" s="3">
        <f t="shared" si="5"/>
        <v>0.90237733333333336</v>
      </c>
      <c r="T24" s="4"/>
      <c r="U24" s="3">
        <f t="shared" si="6"/>
        <v>0.23034433333333335</v>
      </c>
      <c r="V24" s="3">
        <f t="shared" si="6"/>
        <v>0.6783663333333334</v>
      </c>
      <c r="W24" s="4"/>
      <c r="X24" s="3">
        <f>Inputs!$B$7/2*U24</f>
        <v>2.764132</v>
      </c>
      <c r="Y24" s="3">
        <f>Inputs!$B$7/2*V24</f>
        <v>8.1403960000000009</v>
      </c>
      <c r="Z24" s="4"/>
      <c r="AA24" s="3">
        <f t="shared" si="7"/>
        <v>10.904528000000001</v>
      </c>
      <c r="AB24" s="4"/>
    </row>
    <row r="25" spans="1:28" x14ac:dyDescent="0.25">
      <c r="A25" s="1">
        <f t="shared" si="8"/>
        <v>22</v>
      </c>
      <c r="B25" s="3"/>
      <c r="C25" s="3">
        <f t="shared" si="13"/>
        <v>48.4</v>
      </c>
      <c r="D25" s="3">
        <v>0</v>
      </c>
      <c r="E25" s="3">
        <f t="shared" si="0"/>
        <v>0.24</v>
      </c>
      <c r="F25" s="3">
        <f t="shared" si="9"/>
        <v>0.47059199999999995</v>
      </c>
      <c r="G25" s="3"/>
      <c r="H25" s="3">
        <f t="shared" si="1"/>
        <v>2</v>
      </c>
      <c r="I25" s="3">
        <f t="shared" si="2"/>
        <v>1.9215999999999998</v>
      </c>
      <c r="J25" s="4"/>
      <c r="K25" s="3">
        <f t="shared" si="3"/>
        <v>48.4</v>
      </c>
      <c r="L25" s="3">
        <f t="shared" si="10"/>
        <v>2.6666666666666692E-3</v>
      </c>
      <c r="M25" s="3">
        <f t="shared" si="11"/>
        <v>0.68903333333333328</v>
      </c>
      <c r="N25" s="3">
        <f t="shared" si="12"/>
        <v>1.3754</v>
      </c>
      <c r="O25" s="3"/>
      <c r="P25" s="3">
        <f t="shared" si="4"/>
        <v>48.4</v>
      </c>
      <c r="Q25" s="3">
        <f t="shared" si="5"/>
        <v>2.6666666666666692E-3</v>
      </c>
      <c r="R25" s="3">
        <f t="shared" si="5"/>
        <v>0.44903333333333328</v>
      </c>
      <c r="S25" s="3">
        <f t="shared" si="5"/>
        <v>0.90480800000000006</v>
      </c>
      <c r="T25" s="4"/>
      <c r="U25" s="3">
        <f t="shared" si="6"/>
        <v>0.22584999999999997</v>
      </c>
      <c r="V25" s="3">
        <f t="shared" si="6"/>
        <v>0.67692066666666673</v>
      </c>
      <c r="W25" s="4"/>
      <c r="X25" s="3">
        <f>Inputs!$B$7/2*U25</f>
        <v>2.7101999999999995</v>
      </c>
      <c r="Y25" s="3">
        <f>Inputs!$B$7/2*V25</f>
        <v>8.1230480000000007</v>
      </c>
      <c r="Z25" s="4"/>
      <c r="AA25" s="3">
        <f t="shared" si="7"/>
        <v>10.833248000000001</v>
      </c>
      <c r="AB25" s="4"/>
    </row>
    <row r="26" spans="1:28" x14ac:dyDescent="0.25">
      <c r="A26" s="1">
        <f t="shared" si="8"/>
        <v>23</v>
      </c>
      <c r="B26" s="3"/>
      <c r="C26" s="3">
        <f t="shared" si="13"/>
        <v>50.6</v>
      </c>
      <c r="D26" s="3">
        <v>0</v>
      </c>
      <c r="E26" s="3">
        <f t="shared" si="0"/>
        <v>0.24</v>
      </c>
      <c r="F26" s="3">
        <f t="shared" si="9"/>
        <v>0.45052799999999998</v>
      </c>
      <c r="G26" s="3"/>
      <c r="H26" s="3">
        <f t="shared" si="1"/>
        <v>2</v>
      </c>
      <c r="I26" s="3">
        <f t="shared" si="2"/>
        <v>1.7544</v>
      </c>
      <c r="J26" s="4"/>
      <c r="K26" s="3">
        <f t="shared" si="3"/>
        <v>50.6</v>
      </c>
      <c r="L26" s="3">
        <f t="shared" si="10"/>
        <v>0</v>
      </c>
      <c r="M26" s="3">
        <f t="shared" si="11"/>
        <v>0.67888333333333328</v>
      </c>
      <c r="N26" s="3">
        <f t="shared" si="12"/>
        <v>1.3577666666666666</v>
      </c>
      <c r="O26" s="3"/>
      <c r="P26" s="3">
        <f t="shared" si="4"/>
        <v>50.6</v>
      </c>
      <c r="Q26" s="3">
        <f t="shared" si="5"/>
        <v>0</v>
      </c>
      <c r="R26" s="3">
        <f t="shared" si="5"/>
        <v>0.43888333333333329</v>
      </c>
      <c r="S26" s="3">
        <f t="shared" si="5"/>
        <v>0.90723866666666653</v>
      </c>
      <c r="T26" s="4"/>
      <c r="U26" s="3">
        <f t="shared" si="6"/>
        <v>0.21944166666666665</v>
      </c>
      <c r="V26" s="3">
        <f t="shared" si="6"/>
        <v>0.67306099999999991</v>
      </c>
      <c r="W26" s="4"/>
      <c r="X26" s="3">
        <f>Inputs!$B$7/2*U26</f>
        <v>2.6332999999999998</v>
      </c>
      <c r="Y26" s="3">
        <f>Inputs!$B$7/2*V26</f>
        <v>8.0767319999999998</v>
      </c>
      <c r="Z26" s="4"/>
      <c r="AA26" s="3">
        <f t="shared" si="7"/>
        <v>10.710032</v>
      </c>
      <c r="AB26" s="4"/>
    </row>
    <row r="27" spans="1:28" x14ac:dyDescent="0.25">
      <c r="A27" s="1">
        <f t="shared" si="8"/>
        <v>24</v>
      </c>
      <c r="B27" s="3"/>
      <c r="C27" s="3">
        <f t="shared" si="13"/>
        <v>52.8</v>
      </c>
      <c r="D27" s="3">
        <v>0</v>
      </c>
      <c r="E27" s="3">
        <f t="shared" si="0"/>
        <v>0.24</v>
      </c>
      <c r="F27" s="3">
        <f t="shared" si="9"/>
        <v>0.43046399999999996</v>
      </c>
      <c r="G27" s="3"/>
      <c r="H27" s="3">
        <f t="shared" si="1"/>
        <v>2</v>
      </c>
      <c r="I27" s="3">
        <f t="shared" si="2"/>
        <v>1.5871999999999997</v>
      </c>
      <c r="J27" s="4"/>
      <c r="K27" s="3">
        <f t="shared" si="3"/>
        <v>52.8</v>
      </c>
      <c r="L27" s="3">
        <f t="shared" si="10"/>
        <v>0</v>
      </c>
      <c r="M27" s="3">
        <f t="shared" si="11"/>
        <v>0.67006666666666659</v>
      </c>
      <c r="N27" s="3">
        <f t="shared" si="12"/>
        <v>1.3401333333333332</v>
      </c>
      <c r="O27" s="3"/>
      <c r="P27" s="3">
        <f t="shared" si="4"/>
        <v>52.8</v>
      </c>
      <c r="Q27" s="3">
        <f t="shared" si="5"/>
        <v>0</v>
      </c>
      <c r="R27" s="3">
        <f t="shared" si="5"/>
        <v>0.4300666666666666</v>
      </c>
      <c r="S27" s="3">
        <f t="shared" si="5"/>
        <v>0.90966933333333322</v>
      </c>
      <c r="T27" s="4"/>
      <c r="U27" s="3">
        <f t="shared" si="6"/>
        <v>0.2150333333333333</v>
      </c>
      <c r="V27" s="3">
        <f t="shared" si="6"/>
        <v>0.66986799999999991</v>
      </c>
      <c r="W27" s="4"/>
      <c r="X27" s="3">
        <f>Inputs!$B$7/2*U27</f>
        <v>2.5803999999999996</v>
      </c>
      <c r="Y27" s="3">
        <f>Inputs!$B$7/2*V27</f>
        <v>8.038415999999998</v>
      </c>
      <c r="Z27" s="4"/>
      <c r="AA27" s="3">
        <f t="shared" si="7"/>
        <v>10.618815999999997</v>
      </c>
      <c r="AB27" s="4"/>
    </row>
    <row r="28" spans="1:28" x14ac:dyDescent="0.25">
      <c r="A28" s="1">
        <f t="shared" si="8"/>
        <v>25</v>
      </c>
      <c r="B28" s="3"/>
      <c r="C28" s="3">
        <f t="shared" si="13"/>
        <v>55</v>
      </c>
      <c r="D28" s="3">
        <v>0</v>
      </c>
      <c r="E28" s="3">
        <f t="shared" si="0"/>
        <v>0.24</v>
      </c>
      <c r="F28" s="3">
        <f t="shared" si="9"/>
        <v>0.41039999999999993</v>
      </c>
      <c r="G28" s="3"/>
      <c r="H28" s="3">
        <f t="shared" si="1"/>
        <v>2</v>
      </c>
      <c r="I28" s="3">
        <f t="shared" si="2"/>
        <v>1.4199999999999995</v>
      </c>
      <c r="J28" s="4"/>
      <c r="K28" s="3">
        <f t="shared" si="3"/>
        <v>55</v>
      </c>
      <c r="L28" s="3">
        <f t="shared" si="10"/>
        <v>0</v>
      </c>
      <c r="M28" s="3">
        <f t="shared" si="11"/>
        <v>0.66124999999999989</v>
      </c>
      <c r="N28" s="3">
        <f t="shared" si="12"/>
        <v>1.3224999999999998</v>
      </c>
      <c r="O28" s="3"/>
      <c r="P28" s="3">
        <f t="shared" si="4"/>
        <v>55</v>
      </c>
      <c r="Q28" s="3">
        <f t="shared" si="5"/>
        <v>0</v>
      </c>
      <c r="R28" s="3">
        <f t="shared" si="5"/>
        <v>0.4212499999999999</v>
      </c>
      <c r="S28" s="3">
        <f t="shared" si="5"/>
        <v>0.91209999999999991</v>
      </c>
      <c r="T28" s="4"/>
      <c r="U28" s="3">
        <f t="shared" si="6"/>
        <v>0.21062499999999995</v>
      </c>
      <c r="V28" s="3">
        <f t="shared" si="6"/>
        <v>0.66667499999999991</v>
      </c>
      <c r="W28" s="4"/>
      <c r="X28" s="3">
        <f>Inputs!$B$7/2*U28</f>
        <v>2.5274999999999994</v>
      </c>
      <c r="Y28" s="3">
        <f>Inputs!$B$7/2*V28</f>
        <v>8.0000999999999998</v>
      </c>
      <c r="Z28" s="4"/>
      <c r="AA28" s="3">
        <f t="shared" si="7"/>
        <v>10.5276</v>
      </c>
      <c r="AB28" s="4"/>
    </row>
    <row r="29" spans="1:28" x14ac:dyDescent="0.25">
      <c r="A29" s="1">
        <f t="shared" si="8"/>
        <v>26</v>
      </c>
      <c r="B29" s="3"/>
      <c r="C29" s="3">
        <f t="shared" si="13"/>
        <v>57.2</v>
      </c>
      <c r="D29" s="3">
        <v>0</v>
      </c>
      <c r="E29" s="3">
        <f t="shared" si="0"/>
        <v>0.24</v>
      </c>
      <c r="F29" s="3">
        <f t="shared" si="9"/>
        <v>0.39033599999999991</v>
      </c>
      <c r="G29" s="3"/>
      <c r="H29" s="3">
        <f t="shared" si="1"/>
        <v>2</v>
      </c>
      <c r="I29" s="3">
        <f t="shared" si="2"/>
        <v>1.2527999999999992</v>
      </c>
      <c r="J29" s="4"/>
      <c r="K29" s="3">
        <f t="shared" si="3"/>
        <v>57.2</v>
      </c>
      <c r="L29" s="3">
        <f t="shared" si="10"/>
        <v>0</v>
      </c>
      <c r="M29" s="3">
        <f t="shared" si="11"/>
        <v>0.65243333333333331</v>
      </c>
      <c r="N29" s="3">
        <f t="shared" si="12"/>
        <v>1.3048666666666666</v>
      </c>
      <c r="O29" s="3"/>
      <c r="P29" s="3">
        <f t="shared" si="4"/>
        <v>57.2</v>
      </c>
      <c r="Q29" s="3">
        <f t="shared" si="5"/>
        <v>0</v>
      </c>
      <c r="R29" s="3">
        <f t="shared" si="5"/>
        <v>0.41243333333333332</v>
      </c>
      <c r="S29" s="3">
        <f t="shared" si="5"/>
        <v>0.91453066666666671</v>
      </c>
      <c r="T29" s="4"/>
      <c r="U29" s="3">
        <f t="shared" si="6"/>
        <v>0.20621666666666666</v>
      </c>
      <c r="V29" s="3">
        <f t="shared" si="6"/>
        <v>0.66348200000000002</v>
      </c>
      <c r="W29" s="4"/>
      <c r="X29" s="3">
        <f>Inputs!$B$7/2*U29</f>
        <v>2.4745999999999997</v>
      </c>
      <c r="Y29" s="3">
        <f>Inputs!$B$7/2*V29</f>
        <v>7.9617839999999998</v>
      </c>
      <c r="Z29" s="4"/>
      <c r="AA29" s="3">
        <f t="shared" si="7"/>
        <v>10.436384</v>
      </c>
      <c r="AB29" s="4"/>
    </row>
    <row r="30" spans="1:28" x14ac:dyDescent="0.25">
      <c r="A30" s="1">
        <f t="shared" si="8"/>
        <v>27</v>
      </c>
      <c r="B30" s="3"/>
      <c r="C30" s="3">
        <f t="shared" si="13"/>
        <v>59.400000000000006</v>
      </c>
      <c r="D30" s="3">
        <v>0</v>
      </c>
      <c r="E30" s="3">
        <f t="shared" si="0"/>
        <v>0.24</v>
      </c>
      <c r="F30" s="3">
        <f t="shared" si="9"/>
        <v>0.37027199999999988</v>
      </c>
      <c r="G30" s="3"/>
      <c r="H30" s="3">
        <f t="shared" si="1"/>
        <v>2</v>
      </c>
      <c r="I30" s="3">
        <f t="shared" si="2"/>
        <v>1.085599999999999</v>
      </c>
      <c r="J30" s="4"/>
      <c r="K30" s="3">
        <f t="shared" si="3"/>
        <v>59.400000000000006</v>
      </c>
      <c r="L30" s="3">
        <f t="shared" si="10"/>
        <v>0</v>
      </c>
      <c r="M30" s="3">
        <f t="shared" si="11"/>
        <v>0.64361666666666661</v>
      </c>
      <c r="N30" s="3">
        <f t="shared" si="12"/>
        <v>1.2872333333333332</v>
      </c>
      <c r="O30" s="3"/>
      <c r="P30" s="3">
        <f t="shared" si="4"/>
        <v>59.400000000000006</v>
      </c>
      <c r="Q30" s="3">
        <f t="shared" si="5"/>
        <v>0</v>
      </c>
      <c r="R30" s="3">
        <f t="shared" si="5"/>
        <v>0.40361666666666662</v>
      </c>
      <c r="S30" s="3">
        <f t="shared" si="5"/>
        <v>0.91696133333333329</v>
      </c>
      <c r="T30" s="4"/>
      <c r="U30" s="3">
        <f t="shared" si="6"/>
        <v>0.20180833333333331</v>
      </c>
      <c r="V30" s="3">
        <f t="shared" si="6"/>
        <v>0.6602889999999999</v>
      </c>
      <c r="W30" s="4"/>
      <c r="X30" s="3">
        <f>Inputs!$B$7/2*U30</f>
        <v>2.4216999999999995</v>
      </c>
      <c r="Y30" s="3">
        <f>Inputs!$B$7/2*V30</f>
        <v>7.9234679999999988</v>
      </c>
      <c r="Z30" s="4"/>
      <c r="AA30" s="3">
        <f t="shared" si="7"/>
        <v>10.345167999999997</v>
      </c>
      <c r="AB30" s="4"/>
    </row>
    <row r="31" spans="1:28" x14ac:dyDescent="0.25">
      <c r="A31" s="1">
        <f t="shared" si="8"/>
        <v>28</v>
      </c>
      <c r="B31" s="3"/>
      <c r="C31" s="3">
        <f t="shared" si="13"/>
        <v>61.600000000000009</v>
      </c>
      <c r="D31" s="3">
        <v>0</v>
      </c>
      <c r="E31" s="3">
        <f t="shared" si="0"/>
        <v>0.24</v>
      </c>
      <c r="F31" s="3">
        <f t="shared" si="9"/>
        <v>0.35020799999999985</v>
      </c>
      <c r="G31" s="3"/>
      <c r="H31" s="3">
        <f t="shared" si="1"/>
        <v>2</v>
      </c>
      <c r="I31" s="3">
        <f t="shared" si="2"/>
        <v>0.91839999999999888</v>
      </c>
      <c r="J31" s="4"/>
      <c r="K31" s="3">
        <f t="shared" si="3"/>
        <v>61.600000000000009</v>
      </c>
      <c r="L31" s="3">
        <f t="shared" si="10"/>
        <v>0</v>
      </c>
      <c r="M31" s="3">
        <f t="shared" si="11"/>
        <v>0.63479999999999992</v>
      </c>
      <c r="N31" s="3">
        <f t="shared" si="12"/>
        <v>1.2695999999999998</v>
      </c>
      <c r="O31" s="3"/>
      <c r="P31" s="3">
        <f t="shared" si="4"/>
        <v>61.600000000000009</v>
      </c>
      <c r="Q31" s="3">
        <f t="shared" si="5"/>
        <v>0</v>
      </c>
      <c r="R31" s="3">
        <f t="shared" si="5"/>
        <v>0.39479999999999993</v>
      </c>
      <c r="S31" s="3">
        <f t="shared" si="5"/>
        <v>0.91939199999999999</v>
      </c>
      <c r="T31" s="4"/>
      <c r="U31" s="3">
        <f t="shared" si="6"/>
        <v>0.19739999999999996</v>
      </c>
      <c r="V31" s="3">
        <f t="shared" si="6"/>
        <v>0.6570959999999999</v>
      </c>
      <c r="W31" s="4"/>
      <c r="X31" s="3">
        <f>Inputs!$B$7/2*U31</f>
        <v>2.3687999999999994</v>
      </c>
      <c r="Y31" s="3">
        <f>Inputs!$B$7/2*V31</f>
        <v>7.8851519999999988</v>
      </c>
      <c r="Z31" s="4"/>
      <c r="AA31" s="3">
        <f t="shared" si="7"/>
        <v>10.253951999999998</v>
      </c>
      <c r="AB31" s="4"/>
    </row>
    <row r="32" spans="1:28" x14ac:dyDescent="0.25">
      <c r="A32" s="1">
        <f t="shared" si="8"/>
        <v>29</v>
      </c>
      <c r="B32" s="3"/>
      <c r="C32" s="3">
        <f t="shared" si="13"/>
        <v>63.8</v>
      </c>
      <c r="D32" s="3">
        <v>0</v>
      </c>
      <c r="E32" s="3">
        <f t="shared" si="0"/>
        <v>0.24</v>
      </c>
      <c r="F32" s="3">
        <f t="shared" si="9"/>
        <v>0.33014399999999994</v>
      </c>
      <c r="G32" s="3"/>
      <c r="H32" s="3">
        <f t="shared" si="1"/>
        <v>2</v>
      </c>
      <c r="I32" s="3">
        <f t="shared" si="2"/>
        <v>0.75119999999999953</v>
      </c>
      <c r="J32" s="4"/>
      <c r="K32" s="3">
        <f t="shared" si="3"/>
        <v>63.8</v>
      </c>
      <c r="L32" s="3">
        <f t="shared" si="10"/>
        <v>0</v>
      </c>
      <c r="M32" s="3">
        <f t="shared" si="11"/>
        <v>0.62598333333333323</v>
      </c>
      <c r="N32" s="3">
        <f t="shared" si="12"/>
        <v>1.2519666666666665</v>
      </c>
      <c r="O32" s="3"/>
      <c r="P32" s="3">
        <f t="shared" si="4"/>
        <v>63.8</v>
      </c>
      <c r="Q32" s="3">
        <f t="shared" si="5"/>
        <v>0</v>
      </c>
      <c r="R32" s="3">
        <f t="shared" si="5"/>
        <v>0.38598333333333323</v>
      </c>
      <c r="S32" s="3">
        <f t="shared" si="5"/>
        <v>0.92182266666666646</v>
      </c>
      <c r="T32" s="4"/>
      <c r="U32" s="3">
        <f t="shared" si="6"/>
        <v>0.19299166666666662</v>
      </c>
      <c r="V32" s="3">
        <f t="shared" si="6"/>
        <v>0.6539029999999999</v>
      </c>
      <c r="W32" s="4"/>
      <c r="X32" s="3">
        <f>Inputs!$B$7/2*U32</f>
        <v>2.3158999999999992</v>
      </c>
      <c r="Y32" s="3">
        <f>Inputs!$B$7/2*V32</f>
        <v>7.8468359999999988</v>
      </c>
      <c r="Z32" s="4"/>
      <c r="AA32" s="3">
        <f t="shared" si="7"/>
        <v>10.162735999999999</v>
      </c>
      <c r="AB32" s="4"/>
    </row>
    <row r="33" spans="1:28" x14ac:dyDescent="0.25">
      <c r="A33" s="1">
        <f t="shared" si="8"/>
        <v>30</v>
      </c>
      <c r="B33" s="3"/>
      <c r="C33" s="3">
        <f t="shared" si="13"/>
        <v>66</v>
      </c>
      <c r="D33" s="3">
        <v>0</v>
      </c>
      <c r="E33" s="3">
        <f t="shared" si="0"/>
        <v>0.24</v>
      </c>
      <c r="F33" s="3">
        <f t="shared" si="9"/>
        <v>0.31007999999999997</v>
      </c>
      <c r="G33" s="3"/>
      <c r="H33" s="3">
        <f t="shared" si="1"/>
        <v>2</v>
      </c>
      <c r="I33" s="3">
        <f t="shared" si="2"/>
        <v>0.58399999999999985</v>
      </c>
      <c r="J33" s="4"/>
      <c r="K33" s="3">
        <f t="shared" si="3"/>
        <v>66</v>
      </c>
      <c r="L33" s="3">
        <f t="shared" si="10"/>
        <v>0</v>
      </c>
      <c r="M33" s="3">
        <f t="shared" si="11"/>
        <v>0.61716666666666653</v>
      </c>
      <c r="N33" s="3">
        <f t="shared" si="12"/>
        <v>1.2343333333333331</v>
      </c>
      <c r="O33" s="3"/>
      <c r="P33" s="3">
        <f t="shared" si="4"/>
        <v>66</v>
      </c>
      <c r="Q33" s="3">
        <f t="shared" si="5"/>
        <v>0</v>
      </c>
      <c r="R33" s="3">
        <f t="shared" si="5"/>
        <v>0.37716666666666654</v>
      </c>
      <c r="S33" s="3">
        <f t="shared" si="5"/>
        <v>0.92425333333333315</v>
      </c>
      <c r="T33" s="4"/>
      <c r="U33" s="3">
        <f t="shared" si="6"/>
        <v>0.18858333333333327</v>
      </c>
      <c r="V33" s="3">
        <f t="shared" si="6"/>
        <v>0.6507099999999999</v>
      </c>
      <c r="W33" s="4"/>
      <c r="X33" s="3">
        <f>Inputs!$B$7/2*U33</f>
        <v>2.262999999999999</v>
      </c>
      <c r="Y33" s="3">
        <f>Inputs!$B$7/2*V33</f>
        <v>7.8085199999999988</v>
      </c>
      <c r="Z33" s="4"/>
      <c r="AA33" s="3">
        <f t="shared" si="7"/>
        <v>10.071519999999998</v>
      </c>
      <c r="AB33" s="4"/>
    </row>
    <row r="34" spans="1:28" x14ac:dyDescent="0.25">
      <c r="A34" s="1">
        <f t="shared" si="8"/>
        <v>31</v>
      </c>
      <c r="B34" s="3"/>
      <c r="C34" s="3">
        <f t="shared" si="13"/>
        <v>68.2</v>
      </c>
      <c r="D34" s="3">
        <v>0</v>
      </c>
      <c r="E34" s="3">
        <f t="shared" si="0"/>
        <v>0.24</v>
      </c>
      <c r="F34" s="3">
        <f t="shared" si="9"/>
        <v>0.29001599999999994</v>
      </c>
      <c r="G34" s="3"/>
      <c r="H34" s="3">
        <f t="shared" si="1"/>
        <v>2</v>
      </c>
      <c r="I34" s="3">
        <f t="shared" si="2"/>
        <v>0.41679999999999956</v>
      </c>
      <c r="J34" s="4"/>
      <c r="K34" s="3">
        <f t="shared" si="3"/>
        <v>68.2</v>
      </c>
      <c r="L34" s="3">
        <f t="shared" si="10"/>
        <v>0</v>
      </c>
      <c r="M34" s="3">
        <f t="shared" si="11"/>
        <v>0.60834999999999995</v>
      </c>
      <c r="N34" s="3">
        <f t="shared" si="12"/>
        <v>1.2166999999999999</v>
      </c>
      <c r="O34" s="3"/>
      <c r="P34" s="3">
        <f t="shared" si="4"/>
        <v>68.2</v>
      </c>
      <c r="Q34" s="3">
        <f t="shared" si="5"/>
        <v>0</v>
      </c>
      <c r="R34" s="3">
        <f t="shared" si="5"/>
        <v>0.36834999999999996</v>
      </c>
      <c r="S34" s="3">
        <f t="shared" si="5"/>
        <v>0.92668399999999995</v>
      </c>
      <c r="T34" s="4"/>
      <c r="U34" s="3">
        <f t="shared" si="6"/>
        <v>0.18417499999999998</v>
      </c>
      <c r="V34" s="3">
        <f t="shared" si="6"/>
        <v>0.6475169999999999</v>
      </c>
      <c r="W34" s="4"/>
      <c r="X34" s="3">
        <f>Inputs!$B$7/2*U34</f>
        <v>2.2100999999999997</v>
      </c>
      <c r="Y34" s="3">
        <f>Inputs!$B$7/2*V34</f>
        <v>7.7702039999999988</v>
      </c>
      <c r="Z34" s="4"/>
      <c r="AA34" s="3">
        <f t="shared" si="7"/>
        <v>9.9803039999999985</v>
      </c>
      <c r="AB34" s="4"/>
    </row>
    <row r="35" spans="1:28" x14ac:dyDescent="0.25">
      <c r="A35" s="1">
        <f t="shared" si="8"/>
        <v>32</v>
      </c>
      <c r="B35" s="3"/>
      <c r="C35" s="3">
        <f t="shared" si="13"/>
        <v>70.400000000000006</v>
      </c>
      <c r="D35" s="3">
        <v>0</v>
      </c>
      <c r="E35" s="3">
        <f t="shared" si="0"/>
        <v>0.24</v>
      </c>
      <c r="F35" s="3">
        <f t="shared" si="9"/>
        <v>0.26995199999999991</v>
      </c>
      <c r="G35" s="3"/>
      <c r="H35" s="3">
        <f t="shared" si="1"/>
        <v>2</v>
      </c>
      <c r="I35" s="3">
        <f t="shared" si="2"/>
        <v>0.24959999999999935</v>
      </c>
      <c r="J35" s="4"/>
      <c r="K35" s="3">
        <f t="shared" si="3"/>
        <v>70.400000000000006</v>
      </c>
      <c r="L35" s="3">
        <f t="shared" si="10"/>
        <v>0</v>
      </c>
      <c r="M35" s="3">
        <f t="shared" si="11"/>
        <v>0.59953333333333325</v>
      </c>
      <c r="N35" s="3">
        <f t="shared" si="12"/>
        <v>1.1990666666666665</v>
      </c>
      <c r="O35" s="3"/>
      <c r="P35" s="3">
        <f t="shared" si="4"/>
        <v>70.400000000000006</v>
      </c>
      <c r="Q35" s="3">
        <f t="shared" si="5"/>
        <v>0</v>
      </c>
      <c r="R35" s="3">
        <f t="shared" si="5"/>
        <v>0.35953333333333326</v>
      </c>
      <c r="S35" s="3">
        <f t="shared" si="5"/>
        <v>0.92911466666666653</v>
      </c>
      <c r="T35" s="4"/>
      <c r="U35" s="3">
        <f t="shared" si="6"/>
        <v>0.17976666666666663</v>
      </c>
      <c r="V35" s="3">
        <f t="shared" si="6"/>
        <v>0.6443239999999999</v>
      </c>
      <c r="W35" s="4"/>
      <c r="X35" s="3">
        <f>Inputs!$B$7/2*U35</f>
        <v>2.1571999999999996</v>
      </c>
      <c r="Y35" s="3">
        <f>Inputs!$B$7/2*V35</f>
        <v>7.7318879999999988</v>
      </c>
      <c r="Z35" s="4"/>
      <c r="AA35" s="3">
        <f t="shared" si="7"/>
        <v>9.8890879999999974</v>
      </c>
      <c r="AB35" s="4"/>
    </row>
    <row r="36" spans="1:28" x14ac:dyDescent="0.25">
      <c r="A36" s="1">
        <f t="shared" si="8"/>
        <v>33</v>
      </c>
      <c r="B36" s="3"/>
      <c r="C36" s="3">
        <f t="shared" si="13"/>
        <v>72.600000000000009</v>
      </c>
      <c r="D36" s="3">
        <v>0</v>
      </c>
      <c r="E36" s="3">
        <f t="shared" si="0"/>
        <v>0.24</v>
      </c>
      <c r="F36" s="3">
        <f t="shared" si="9"/>
        <v>0.24988799999999989</v>
      </c>
      <c r="G36" s="3"/>
      <c r="H36" s="3">
        <f t="shared" si="1"/>
        <v>2</v>
      </c>
      <c r="I36" s="3">
        <f t="shared" si="2"/>
        <v>8.2399999999999141E-2</v>
      </c>
      <c r="J36" s="4"/>
      <c r="K36" s="3">
        <f t="shared" si="3"/>
        <v>72.600000000000009</v>
      </c>
      <c r="L36" s="3">
        <f t="shared" si="10"/>
        <v>0</v>
      </c>
      <c r="M36" s="3">
        <f t="shared" si="11"/>
        <v>0.59071666666666656</v>
      </c>
      <c r="N36" s="3">
        <f t="shared" si="12"/>
        <v>1.1814333333333331</v>
      </c>
      <c r="O36" s="3"/>
      <c r="P36" s="3">
        <f t="shared" si="4"/>
        <v>72.600000000000009</v>
      </c>
      <c r="Q36" s="3">
        <f t="shared" si="5"/>
        <v>0</v>
      </c>
      <c r="R36" s="3">
        <f t="shared" si="5"/>
        <v>0.35071666666666657</v>
      </c>
      <c r="S36" s="3">
        <f t="shared" si="5"/>
        <v>0.93154533333333323</v>
      </c>
      <c r="T36" s="4"/>
      <c r="U36" s="3">
        <f t="shared" si="6"/>
        <v>0.17535833333333328</v>
      </c>
      <c r="V36" s="3">
        <f t="shared" si="6"/>
        <v>0.6411309999999999</v>
      </c>
      <c r="W36" s="4"/>
      <c r="X36" s="3">
        <f>Inputs!$B$7/2*U36</f>
        <v>2.1042999999999994</v>
      </c>
      <c r="Y36" s="3">
        <f>Inputs!$B$7/2*V36</f>
        <v>7.6935719999999987</v>
      </c>
      <c r="Z36" s="4"/>
      <c r="AA36" s="3">
        <f t="shared" si="7"/>
        <v>9.7978719999999981</v>
      </c>
      <c r="AB36" s="4"/>
    </row>
    <row r="37" spans="1:28" x14ac:dyDescent="0.25">
      <c r="A37" s="1">
        <f t="shared" si="8"/>
        <v>34</v>
      </c>
      <c r="B37" s="3"/>
      <c r="C37" s="3">
        <f t="shared" si="13"/>
        <v>74.800000000000011</v>
      </c>
      <c r="D37" s="3">
        <v>0</v>
      </c>
      <c r="E37" s="3">
        <f t="shared" si="0"/>
        <v>0.24</v>
      </c>
      <c r="F37" s="3">
        <f t="shared" si="9"/>
        <v>0.22982399999999989</v>
      </c>
      <c r="G37" s="3"/>
      <c r="H37" s="3">
        <f t="shared" si="1"/>
        <v>2</v>
      </c>
      <c r="I37" s="3">
        <f t="shared" si="2"/>
        <v>-8.4800000000000847E-2</v>
      </c>
      <c r="J37" s="4"/>
      <c r="K37" s="3">
        <f t="shared" si="3"/>
        <v>74.800000000000011</v>
      </c>
      <c r="L37" s="3">
        <f t="shared" si="10"/>
        <v>0</v>
      </c>
      <c r="M37" s="3">
        <f t="shared" si="11"/>
        <v>0.58189999999999986</v>
      </c>
      <c r="N37" s="3">
        <f t="shared" si="12"/>
        <v>1.1637999999999997</v>
      </c>
      <c r="O37" s="3"/>
      <c r="P37" s="3">
        <f t="shared" si="4"/>
        <v>74.800000000000011</v>
      </c>
      <c r="Q37" s="3">
        <f t="shared" si="5"/>
        <v>0</v>
      </c>
      <c r="R37" s="3">
        <f t="shared" si="5"/>
        <v>0.34189999999999987</v>
      </c>
      <c r="S37" s="3">
        <f t="shared" si="5"/>
        <v>0.93397599999999981</v>
      </c>
      <c r="T37" s="4"/>
      <c r="U37" s="3">
        <f t="shared" si="6"/>
        <v>0.17094999999999994</v>
      </c>
      <c r="V37" s="3">
        <f t="shared" si="6"/>
        <v>0.63793799999999989</v>
      </c>
      <c r="W37" s="4"/>
      <c r="X37" s="3">
        <f>Inputs!$B$7/2*U37</f>
        <v>2.0513999999999992</v>
      </c>
      <c r="Y37" s="3">
        <f>Inputs!$B$7/2*V37</f>
        <v>7.6552559999999987</v>
      </c>
      <c r="Z37" s="4"/>
      <c r="AA37" s="3">
        <f t="shared" si="7"/>
        <v>9.7066559999999988</v>
      </c>
      <c r="AB37" s="4"/>
    </row>
    <row r="38" spans="1:28" x14ac:dyDescent="0.25">
      <c r="A38" s="1">
        <f t="shared" si="8"/>
        <v>35</v>
      </c>
      <c r="B38" s="3"/>
      <c r="C38" s="3">
        <f t="shared" si="13"/>
        <v>77</v>
      </c>
      <c r="D38" s="3">
        <v>0</v>
      </c>
      <c r="E38" s="3">
        <f t="shared" si="0"/>
        <v>0.24</v>
      </c>
      <c r="F38" s="3">
        <f t="shared" si="9"/>
        <v>0.20975999999999997</v>
      </c>
      <c r="G38" s="3"/>
      <c r="H38" s="3">
        <f t="shared" si="1"/>
        <v>2</v>
      </c>
      <c r="I38" s="3">
        <f t="shared" si="2"/>
        <v>-0.25200000000000011</v>
      </c>
      <c r="J38" s="4"/>
      <c r="K38" s="3">
        <f t="shared" si="3"/>
        <v>77</v>
      </c>
      <c r="L38" s="3">
        <f t="shared" si="10"/>
        <v>0</v>
      </c>
      <c r="M38" s="3">
        <f t="shared" si="11"/>
        <v>0.57308333333333328</v>
      </c>
      <c r="N38" s="3">
        <f t="shared" si="12"/>
        <v>1.1461666666666666</v>
      </c>
      <c r="O38" s="3"/>
      <c r="P38" s="3">
        <f t="shared" si="4"/>
        <v>77</v>
      </c>
      <c r="Q38" s="3">
        <f t="shared" si="5"/>
        <v>0</v>
      </c>
      <c r="R38" s="3">
        <f t="shared" si="5"/>
        <v>0.33308333333333329</v>
      </c>
      <c r="S38" s="3">
        <f t="shared" si="5"/>
        <v>0.93640666666666661</v>
      </c>
      <c r="T38" s="4"/>
      <c r="U38" s="3">
        <f t="shared" si="6"/>
        <v>0.16654166666666664</v>
      </c>
      <c r="V38" s="3">
        <f t="shared" si="6"/>
        <v>0.63474499999999989</v>
      </c>
      <c r="W38" s="4"/>
      <c r="X38" s="3">
        <f>Inputs!$B$7/2*U38</f>
        <v>1.9984999999999997</v>
      </c>
      <c r="Y38" s="3">
        <f>Inputs!$B$7/2*V38</f>
        <v>7.6169399999999987</v>
      </c>
      <c r="Z38" s="4"/>
      <c r="AA38" s="3">
        <f t="shared" si="7"/>
        <v>9.6154399999999978</v>
      </c>
      <c r="AB38" s="4"/>
    </row>
    <row r="39" spans="1:28" x14ac:dyDescent="0.25">
      <c r="A39" s="1">
        <f t="shared" si="8"/>
        <v>36</v>
      </c>
      <c r="B39" s="3"/>
      <c r="C39" s="3">
        <f t="shared" si="13"/>
        <v>79.2</v>
      </c>
      <c r="D39" s="3">
        <v>0</v>
      </c>
      <c r="E39" s="3">
        <f t="shared" si="0"/>
        <v>0.24</v>
      </c>
      <c r="F39" s="3">
        <f t="shared" si="9"/>
        <v>0.18969599999999995</v>
      </c>
      <c r="G39" s="3"/>
      <c r="H39" s="3">
        <f t="shared" si="1"/>
        <v>2</v>
      </c>
      <c r="I39" s="3">
        <f t="shared" si="2"/>
        <v>-0.41920000000000041</v>
      </c>
      <c r="J39" s="4"/>
      <c r="K39" s="3">
        <f t="shared" si="3"/>
        <v>79.2</v>
      </c>
      <c r="L39" s="3">
        <f t="shared" si="10"/>
        <v>0</v>
      </c>
      <c r="M39" s="3">
        <f t="shared" si="11"/>
        <v>0.56426666666666658</v>
      </c>
      <c r="N39" s="3">
        <f t="shared" si="12"/>
        <v>1.1285333333333332</v>
      </c>
      <c r="O39" s="3"/>
      <c r="P39" s="3">
        <f t="shared" si="4"/>
        <v>79.2</v>
      </c>
      <c r="Q39" s="3">
        <f t="shared" si="5"/>
        <v>0</v>
      </c>
      <c r="R39" s="3">
        <f t="shared" si="5"/>
        <v>0.32426666666666659</v>
      </c>
      <c r="S39" s="3">
        <f t="shared" si="5"/>
        <v>0.93883733333333319</v>
      </c>
      <c r="T39" s="4"/>
      <c r="U39" s="3">
        <f t="shared" si="6"/>
        <v>0.1621333333333333</v>
      </c>
      <c r="V39" s="3">
        <f t="shared" si="6"/>
        <v>0.63155199999999989</v>
      </c>
      <c r="W39" s="4"/>
      <c r="X39" s="3">
        <f>Inputs!$B$7/2*U39</f>
        <v>1.9455999999999996</v>
      </c>
      <c r="Y39" s="3">
        <f>Inputs!$B$7/2*V39</f>
        <v>7.5786239999999987</v>
      </c>
      <c r="Z39" s="4"/>
      <c r="AA39" s="3">
        <f t="shared" si="7"/>
        <v>9.5242239999999985</v>
      </c>
      <c r="AB39" s="4"/>
    </row>
    <row r="40" spans="1:28" x14ac:dyDescent="0.25">
      <c r="A40" s="1">
        <f t="shared" si="8"/>
        <v>37</v>
      </c>
      <c r="B40" s="3"/>
      <c r="C40" s="3">
        <f t="shared" si="13"/>
        <v>81.400000000000006</v>
      </c>
      <c r="D40" s="3">
        <v>0</v>
      </c>
      <c r="E40" s="3">
        <f t="shared" si="0"/>
        <v>0.24</v>
      </c>
      <c r="F40" s="3">
        <f t="shared" si="9"/>
        <v>0.16963199999999992</v>
      </c>
      <c r="G40" s="3"/>
      <c r="H40" s="3">
        <f t="shared" si="1"/>
        <v>2</v>
      </c>
      <c r="I40" s="3">
        <f t="shared" si="2"/>
        <v>-0.58640000000000059</v>
      </c>
      <c r="J40" s="4"/>
      <c r="K40" s="3">
        <f t="shared" si="3"/>
        <v>81.400000000000006</v>
      </c>
      <c r="L40" s="3">
        <f t="shared" si="10"/>
        <v>0</v>
      </c>
      <c r="M40" s="3">
        <f t="shared" si="11"/>
        <v>0.55544999999999989</v>
      </c>
      <c r="N40" s="3">
        <f t="shared" si="12"/>
        <v>1.1108999999999998</v>
      </c>
      <c r="O40" s="3"/>
      <c r="P40" s="3">
        <f t="shared" si="4"/>
        <v>81.400000000000006</v>
      </c>
      <c r="Q40" s="3">
        <f t="shared" si="5"/>
        <v>0</v>
      </c>
      <c r="R40" s="3">
        <f t="shared" si="5"/>
        <v>0.3154499999999999</v>
      </c>
      <c r="S40" s="3">
        <f t="shared" si="5"/>
        <v>0.94126799999999988</v>
      </c>
      <c r="T40" s="4"/>
      <c r="U40" s="3">
        <f t="shared" si="6"/>
        <v>0.15772499999999995</v>
      </c>
      <c r="V40" s="3">
        <f t="shared" si="6"/>
        <v>0.62835899999999989</v>
      </c>
      <c r="W40" s="4"/>
      <c r="X40" s="3">
        <f>Inputs!$B$7/2*U40</f>
        <v>1.8926999999999994</v>
      </c>
      <c r="Y40" s="3">
        <f>Inputs!$B$7/2*V40</f>
        <v>7.5403079999999987</v>
      </c>
      <c r="Z40" s="4"/>
      <c r="AA40" s="3">
        <f t="shared" si="7"/>
        <v>9.4330079999999974</v>
      </c>
      <c r="AB40" s="4"/>
    </row>
    <row r="41" spans="1:28" x14ac:dyDescent="0.25">
      <c r="A41" s="1">
        <f t="shared" si="8"/>
        <v>38</v>
      </c>
      <c r="B41" s="3"/>
      <c r="C41" s="3">
        <f t="shared" si="13"/>
        <v>83.6</v>
      </c>
      <c r="D41" s="3">
        <v>0</v>
      </c>
      <c r="E41" s="3">
        <f t="shared" si="0"/>
        <v>0.24</v>
      </c>
      <c r="F41" s="3">
        <f t="shared" si="9"/>
        <v>0.14956800000000001</v>
      </c>
      <c r="G41" s="3"/>
      <c r="H41" s="3">
        <f t="shared" si="1"/>
        <v>2</v>
      </c>
      <c r="I41" s="3">
        <f t="shared" si="2"/>
        <v>-0.75359999999999983</v>
      </c>
      <c r="J41" s="4"/>
      <c r="K41" s="3">
        <f t="shared" si="3"/>
        <v>83.6</v>
      </c>
      <c r="L41" s="3">
        <f t="shared" si="10"/>
        <v>0</v>
      </c>
      <c r="M41" s="3">
        <f t="shared" si="11"/>
        <v>0.54663333333333342</v>
      </c>
      <c r="N41" s="3">
        <f t="shared" si="12"/>
        <v>1.0932666666666668</v>
      </c>
      <c r="O41" s="3"/>
      <c r="P41" s="3">
        <f t="shared" si="4"/>
        <v>83.6</v>
      </c>
      <c r="Q41" s="3">
        <f t="shared" si="5"/>
        <v>0</v>
      </c>
      <c r="R41" s="3">
        <f t="shared" si="5"/>
        <v>0.30663333333333342</v>
      </c>
      <c r="S41" s="3">
        <f t="shared" si="5"/>
        <v>0.9436986666666668</v>
      </c>
      <c r="T41" s="4"/>
      <c r="U41" s="3">
        <f t="shared" si="6"/>
        <v>0.15331666666666671</v>
      </c>
      <c r="V41" s="3">
        <f t="shared" si="6"/>
        <v>0.62516600000000011</v>
      </c>
      <c r="W41" s="4"/>
      <c r="X41" s="3">
        <f>Inputs!$B$7/2*U41</f>
        <v>1.8398000000000005</v>
      </c>
      <c r="Y41" s="3">
        <f>Inputs!$B$7/2*V41</f>
        <v>7.5019920000000013</v>
      </c>
      <c r="Z41" s="4"/>
      <c r="AA41" s="3">
        <f t="shared" si="7"/>
        <v>9.3417920000000017</v>
      </c>
      <c r="AB41" s="4"/>
    </row>
    <row r="42" spans="1:28" x14ac:dyDescent="0.25">
      <c r="A42" s="1">
        <f t="shared" si="8"/>
        <v>39</v>
      </c>
      <c r="B42" s="3"/>
      <c r="C42" s="3">
        <f t="shared" si="13"/>
        <v>85.8</v>
      </c>
      <c r="D42" s="3">
        <v>0</v>
      </c>
      <c r="E42" s="3">
        <f t="shared" si="0"/>
        <v>0.24</v>
      </c>
      <c r="F42" s="3">
        <f t="shared" si="9"/>
        <v>0.12950400000000001</v>
      </c>
      <c r="G42" s="3"/>
      <c r="H42" s="3">
        <f t="shared" si="1"/>
        <v>2</v>
      </c>
      <c r="I42" s="3">
        <f t="shared" si="2"/>
        <v>-0.92079999999999995</v>
      </c>
      <c r="J42" s="4"/>
      <c r="K42" s="3">
        <f t="shared" si="3"/>
        <v>85.8</v>
      </c>
      <c r="L42" s="3">
        <f t="shared" si="10"/>
        <v>0</v>
      </c>
      <c r="M42" s="3">
        <f t="shared" si="11"/>
        <v>0.53781666666666661</v>
      </c>
      <c r="N42" s="3">
        <f t="shared" si="12"/>
        <v>1.0756333333333332</v>
      </c>
      <c r="O42" s="3"/>
      <c r="P42" s="3">
        <f t="shared" si="4"/>
        <v>85.8</v>
      </c>
      <c r="Q42" s="3">
        <f t="shared" si="5"/>
        <v>0</v>
      </c>
      <c r="R42" s="3">
        <f t="shared" si="5"/>
        <v>0.29781666666666662</v>
      </c>
      <c r="S42" s="3">
        <f t="shared" si="5"/>
        <v>0.94612933333333316</v>
      </c>
      <c r="T42" s="4"/>
      <c r="U42" s="3">
        <f t="shared" si="6"/>
        <v>0.14890833333333331</v>
      </c>
      <c r="V42" s="3">
        <f t="shared" si="6"/>
        <v>0.62197299999999989</v>
      </c>
      <c r="W42" s="4"/>
      <c r="X42" s="3">
        <f>Inputs!$B$7/2*U42</f>
        <v>1.7868999999999997</v>
      </c>
      <c r="Y42" s="3">
        <f>Inputs!$B$7/2*V42</f>
        <v>7.4636759999999986</v>
      </c>
      <c r="Z42" s="4"/>
      <c r="AA42" s="3">
        <f t="shared" si="7"/>
        <v>9.2505759999999988</v>
      </c>
      <c r="AB42" s="4"/>
    </row>
    <row r="43" spans="1:28" x14ac:dyDescent="0.25">
      <c r="A43" s="1">
        <f t="shared" si="8"/>
        <v>40</v>
      </c>
      <c r="B43" s="3"/>
      <c r="C43" s="3">
        <f t="shared" si="13"/>
        <v>88</v>
      </c>
      <c r="D43" s="3">
        <v>0</v>
      </c>
      <c r="E43" s="3">
        <f t="shared" si="0"/>
        <v>0.24</v>
      </c>
      <c r="F43" s="3">
        <f t="shared" si="9"/>
        <v>0.10943999999999998</v>
      </c>
      <c r="G43" s="3"/>
      <c r="H43" s="3">
        <f t="shared" si="1"/>
        <v>2</v>
      </c>
      <c r="I43" s="3">
        <f t="shared" si="2"/>
        <v>-1.0880000000000001</v>
      </c>
      <c r="J43" s="4"/>
      <c r="K43" s="3">
        <f t="shared" si="3"/>
        <v>88</v>
      </c>
      <c r="L43" s="3">
        <f t="shared" si="10"/>
        <v>0</v>
      </c>
      <c r="M43" s="3">
        <f t="shared" si="11"/>
        <v>0.52899999999999991</v>
      </c>
      <c r="N43" s="3">
        <f t="shared" si="12"/>
        <v>1.0579999999999998</v>
      </c>
      <c r="O43" s="3"/>
      <c r="P43" s="3">
        <f t="shared" si="4"/>
        <v>88</v>
      </c>
      <c r="Q43" s="3">
        <f t="shared" si="5"/>
        <v>0</v>
      </c>
      <c r="R43" s="3">
        <f t="shared" si="5"/>
        <v>0.28899999999999992</v>
      </c>
      <c r="S43" s="3">
        <f t="shared" si="5"/>
        <v>0.94855999999999985</v>
      </c>
      <c r="T43" s="4"/>
      <c r="U43" s="3">
        <f t="shared" si="6"/>
        <v>0.14449999999999996</v>
      </c>
      <c r="V43" s="3">
        <f t="shared" si="6"/>
        <v>0.61877999999999989</v>
      </c>
      <c r="W43" s="4"/>
      <c r="X43" s="3">
        <f>Inputs!$B$7/2*U43</f>
        <v>1.7339999999999995</v>
      </c>
      <c r="Y43" s="3">
        <f>Inputs!$B$7/2*V43</f>
        <v>7.4253599999999986</v>
      </c>
      <c r="Z43" s="4"/>
      <c r="AA43" s="3">
        <f t="shared" si="7"/>
        <v>9.1593599999999977</v>
      </c>
      <c r="AB43" s="4"/>
    </row>
    <row r="44" spans="1:28" x14ac:dyDescent="0.25">
      <c r="A44" s="1">
        <f t="shared" si="8"/>
        <v>41</v>
      </c>
      <c r="B44" s="3"/>
      <c r="C44" s="3">
        <f t="shared" si="13"/>
        <v>90.199999999999989</v>
      </c>
      <c r="D44" s="3">
        <v>0</v>
      </c>
      <c r="E44" s="3">
        <f t="shared" si="0"/>
        <v>0.24</v>
      </c>
      <c r="F44" s="3">
        <f t="shared" si="9"/>
        <v>8.9376000000000067E-2</v>
      </c>
      <c r="G44" s="3"/>
      <c r="H44" s="3">
        <f t="shared" si="1"/>
        <v>2</v>
      </c>
      <c r="I44" s="3">
        <f t="shared" si="2"/>
        <v>-1.2551999999999994</v>
      </c>
      <c r="J44" s="4"/>
      <c r="K44" s="3">
        <f t="shared" si="3"/>
        <v>90.199999999999989</v>
      </c>
      <c r="L44" s="3">
        <f t="shared" si="10"/>
        <v>0</v>
      </c>
      <c r="M44" s="3">
        <f t="shared" si="11"/>
        <v>0.52018333333333333</v>
      </c>
      <c r="N44" s="3">
        <f t="shared" si="12"/>
        <v>1.0403666666666667</v>
      </c>
      <c r="O44" s="3"/>
      <c r="P44" s="3">
        <f t="shared" si="4"/>
        <v>90.199999999999989</v>
      </c>
      <c r="Q44" s="3">
        <f t="shared" si="5"/>
        <v>0</v>
      </c>
      <c r="R44" s="3">
        <f t="shared" si="5"/>
        <v>0.28018333333333334</v>
      </c>
      <c r="S44" s="3">
        <f t="shared" si="5"/>
        <v>0.95099066666666654</v>
      </c>
      <c r="T44" s="4"/>
      <c r="U44" s="3">
        <f t="shared" si="6"/>
        <v>0.14009166666666667</v>
      </c>
      <c r="V44" s="3">
        <f t="shared" si="6"/>
        <v>0.61558699999999988</v>
      </c>
      <c r="W44" s="4"/>
      <c r="X44" s="3">
        <f>Inputs!$B$7/2*U44</f>
        <v>1.6811</v>
      </c>
      <c r="Y44" s="3">
        <f>Inputs!$B$7/2*V44</f>
        <v>7.3870439999999986</v>
      </c>
      <c r="Z44" s="4"/>
      <c r="AA44" s="3">
        <f t="shared" si="7"/>
        <v>9.0681439999999984</v>
      </c>
      <c r="AB44" s="4"/>
    </row>
    <row r="45" spans="1:28" x14ac:dyDescent="0.25">
      <c r="A45" s="1">
        <f t="shared" si="8"/>
        <v>42</v>
      </c>
      <c r="B45" s="3"/>
      <c r="C45" s="3">
        <f t="shared" si="13"/>
        <v>92.399999999999991</v>
      </c>
      <c r="D45" s="3">
        <v>0</v>
      </c>
      <c r="E45" s="3">
        <f t="shared" si="0"/>
        <v>0.24</v>
      </c>
      <c r="F45" s="3">
        <f t="shared" si="9"/>
        <v>6.9312000000000054E-2</v>
      </c>
      <c r="G45" s="3"/>
      <c r="H45" s="3">
        <f t="shared" si="1"/>
        <v>2</v>
      </c>
      <c r="I45" s="3">
        <f t="shared" si="2"/>
        <v>-1.4223999999999994</v>
      </c>
      <c r="J45" s="4"/>
      <c r="K45" s="3">
        <f t="shared" si="3"/>
        <v>92.399999999999991</v>
      </c>
      <c r="L45" s="3">
        <f t="shared" si="10"/>
        <v>0</v>
      </c>
      <c r="M45" s="3">
        <f t="shared" si="11"/>
        <v>0.51136666666666664</v>
      </c>
      <c r="N45" s="3">
        <f t="shared" si="12"/>
        <v>1.0227333333333333</v>
      </c>
      <c r="O45" s="3"/>
      <c r="P45" s="3">
        <f t="shared" si="4"/>
        <v>92.399999999999991</v>
      </c>
      <c r="Q45" s="3">
        <f t="shared" si="5"/>
        <v>0</v>
      </c>
      <c r="R45" s="3">
        <f t="shared" si="5"/>
        <v>0.27136666666666664</v>
      </c>
      <c r="S45" s="3">
        <f t="shared" si="5"/>
        <v>0.95342133333333323</v>
      </c>
      <c r="T45" s="4"/>
      <c r="U45" s="3">
        <f t="shared" si="6"/>
        <v>0.13568333333333332</v>
      </c>
      <c r="V45" s="3">
        <f t="shared" si="6"/>
        <v>0.61239399999999988</v>
      </c>
      <c r="W45" s="4"/>
      <c r="X45" s="3">
        <f>Inputs!$B$7/2*U45</f>
        <v>1.6281999999999999</v>
      </c>
      <c r="Y45" s="3">
        <f>Inputs!$B$7/2*V45</f>
        <v>7.3487279999999986</v>
      </c>
      <c r="Z45" s="4"/>
      <c r="AA45" s="3">
        <f t="shared" si="7"/>
        <v>8.9769279999999991</v>
      </c>
      <c r="AB45" s="4"/>
    </row>
    <row r="46" spans="1:28" x14ac:dyDescent="0.25">
      <c r="A46" s="1">
        <f t="shared" si="8"/>
        <v>43</v>
      </c>
      <c r="B46" s="3"/>
      <c r="C46" s="3">
        <f t="shared" si="13"/>
        <v>94.6</v>
      </c>
      <c r="D46" s="3">
        <v>0</v>
      </c>
      <c r="E46" s="3">
        <f t="shared" si="0"/>
        <v>0.24</v>
      </c>
      <c r="F46" s="3">
        <f t="shared" si="9"/>
        <v>4.9248000000000042E-2</v>
      </c>
      <c r="G46" s="3"/>
      <c r="H46" s="3">
        <f t="shared" si="1"/>
        <v>2</v>
      </c>
      <c r="I46" s="3">
        <f t="shared" si="2"/>
        <v>-1.5895999999999997</v>
      </c>
      <c r="J46" s="4"/>
      <c r="K46" s="3">
        <f t="shared" si="3"/>
        <v>94.6</v>
      </c>
      <c r="L46" s="3">
        <f t="shared" si="10"/>
        <v>0</v>
      </c>
      <c r="M46" s="3">
        <f t="shared" si="11"/>
        <v>0.50255000000000005</v>
      </c>
      <c r="N46" s="3">
        <f t="shared" si="12"/>
        <v>1.0051000000000001</v>
      </c>
      <c r="O46" s="3"/>
      <c r="P46" s="3">
        <f t="shared" si="4"/>
        <v>94.6</v>
      </c>
      <c r="Q46" s="3">
        <f t="shared" si="5"/>
        <v>0</v>
      </c>
      <c r="R46" s="3">
        <f t="shared" si="5"/>
        <v>0.26255000000000006</v>
      </c>
      <c r="S46" s="3">
        <f t="shared" si="5"/>
        <v>0.95585200000000003</v>
      </c>
      <c r="T46" s="4"/>
      <c r="U46" s="3">
        <f t="shared" si="6"/>
        <v>0.13127500000000003</v>
      </c>
      <c r="V46" s="3">
        <f t="shared" si="6"/>
        <v>0.6092010000000001</v>
      </c>
      <c r="W46" s="4"/>
      <c r="X46" s="3">
        <f>Inputs!$B$7/2*U46</f>
        <v>1.5753000000000004</v>
      </c>
      <c r="Y46" s="3">
        <f>Inputs!$B$7/2*V46</f>
        <v>7.3104120000000012</v>
      </c>
      <c r="Z46" s="4"/>
      <c r="AA46" s="3">
        <f t="shared" si="7"/>
        <v>8.8857120000000016</v>
      </c>
      <c r="AB46" s="4"/>
    </row>
    <row r="47" spans="1:28" x14ac:dyDescent="0.25">
      <c r="A47" s="1">
        <f t="shared" si="8"/>
        <v>44</v>
      </c>
      <c r="B47" s="3"/>
      <c r="C47" s="3">
        <f t="shared" si="13"/>
        <v>96.8</v>
      </c>
      <c r="D47" s="3">
        <v>0</v>
      </c>
      <c r="E47" s="3">
        <f t="shared" si="0"/>
        <v>0.24</v>
      </c>
      <c r="F47" s="3">
        <f t="shared" si="9"/>
        <v>2.9184000000000022E-2</v>
      </c>
      <c r="G47" s="3"/>
      <c r="H47" s="3">
        <f t="shared" si="1"/>
        <v>2</v>
      </c>
      <c r="I47" s="3">
        <f t="shared" si="2"/>
        <v>-1.7567999999999997</v>
      </c>
      <c r="J47" s="4"/>
      <c r="K47" s="3">
        <f t="shared" si="3"/>
        <v>96.8</v>
      </c>
      <c r="L47" s="3">
        <f t="shared" si="10"/>
        <v>0</v>
      </c>
      <c r="M47" s="3">
        <f t="shared" si="11"/>
        <v>0.49373333333333336</v>
      </c>
      <c r="N47" s="3">
        <f t="shared" si="12"/>
        <v>0.98746666666666671</v>
      </c>
      <c r="O47" s="3"/>
      <c r="P47" s="3">
        <f t="shared" si="4"/>
        <v>96.8</v>
      </c>
      <c r="Q47" s="3">
        <f t="shared" si="5"/>
        <v>0</v>
      </c>
      <c r="R47" s="3">
        <f t="shared" si="5"/>
        <v>0.25373333333333337</v>
      </c>
      <c r="S47" s="3">
        <f t="shared" si="5"/>
        <v>0.95828266666666673</v>
      </c>
      <c r="T47" s="4"/>
      <c r="U47" s="3">
        <f t="shared" si="6"/>
        <v>0.12686666666666668</v>
      </c>
      <c r="V47" s="3">
        <f t="shared" si="6"/>
        <v>0.6060080000000001</v>
      </c>
      <c r="W47" s="4"/>
      <c r="X47" s="3">
        <f>Inputs!$B$7/2*U47</f>
        <v>1.5224000000000002</v>
      </c>
      <c r="Y47" s="3">
        <f>Inputs!$B$7/2*V47</f>
        <v>7.2720960000000012</v>
      </c>
      <c r="Z47" s="4"/>
      <c r="AA47" s="3">
        <f t="shared" si="7"/>
        <v>8.7944960000000023</v>
      </c>
      <c r="AB47" s="4"/>
    </row>
    <row r="48" spans="1:28" x14ac:dyDescent="0.25">
      <c r="A48" s="1">
        <f t="shared" si="8"/>
        <v>45</v>
      </c>
      <c r="B48" s="3"/>
      <c r="C48" s="3">
        <f t="shared" si="13"/>
        <v>99</v>
      </c>
      <c r="D48" s="3">
        <v>0</v>
      </c>
      <c r="E48" s="3">
        <f t="shared" si="0"/>
        <v>0.24</v>
      </c>
      <c r="F48" s="3">
        <f t="shared" si="9"/>
        <v>9.1200000000000066E-3</v>
      </c>
      <c r="G48" s="3"/>
      <c r="H48" s="3">
        <f t="shared" si="1"/>
        <v>2</v>
      </c>
      <c r="I48" s="3">
        <f t="shared" si="2"/>
        <v>-1.9239999999999997</v>
      </c>
      <c r="J48" s="4"/>
      <c r="K48" s="3">
        <f t="shared" si="3"/>
        <v>99</v>
      </c>
      <c r="L48" s="3">
        <f t="shared" si="10"/>
        <v>0</v>
      </c>
      <c r="M48" s="3">
        <f t="shared" si="11"/>
        <v>0.48491666666666666</v>
      </c>
      <c r="N48" s="3">
        <f t="shared" si="12"/>
        <v>0.96983333333333333</v>
      </c>
      <c r="O48" s="3"/>
      <c r="P48" s="3">
        <f t="shared" si="4"/>
        <v>99</v>
      </c>
      <c r="Q48" s="3">
        <f t="shared" si="5"/>
        <v>0</v>
      </c>
      <c r="R48" s="3">
        <f t="shared" si="5"/>
        <v>0.24491666666666667</v>
      </c>
      <c r="S48" s="3">
        <f t="shared" si="5"/>
        <v>0.96071333333333331</v>
      </c>
      <c r="T48" s="4"/>
      <c r="U48" s="3">
        <f t="shared" si="6"/>
        <v>0.12245833333333334</v>
      </c>
      <c r="V48" s="3">
        <f t="shared" si="6"/>
        <v>0.60281499999999999</v>
      </c>
      <c r="W48" s="4"/>
      <c r="X48" s="3">
        <f>Inputs!$B$7/2*U48</f>
        <v>1.4695</v>
      </c>
      <c r="Y48" s="3">
        <f>Inputs!$B$7/2*V48</f>
        <v>7.2337799999999994</v>
      </c>
      <c r="Z48" s="4"/>
      <c r="AA48" s="3">
        <f t="shared" si="7"/>
        <v>8.7032799999999995</v>
      </c>
      <c r="AB48" s="4"/>
    </row>
    <row r="49" spans="1:28" x14ac:dyDescent="0.25">
      <c r="A49" s="1">
        <f t="shared" si="8"/>
        <v>46</v>
      </c>
      <c r="B49" s="3"/>
      <c r="C49" s="3">
        <f t="shared" si="13"/>
        <v>101.2</v>
      </c>
      <c r="D49" s="3">
        <v>0</v>
      </c>
      <c r="E49" s="3">
        <f t="shared" si="0"/>
        <v>0.24</v>
      </c>
      <c r="F49" s="3">
        <f t="shared" si="9"/>
        <v>0</v>
      </c>
      <c r="G49" s="3"/>
      <c r="H49" s="3">
        <f t="shared" si="1"/>
        <v>2</v>
      </c>
      <c r="I49" s="3">
        <f t="shared" si="2"/>
        <v>-2</v>
      </c>
      <c r="J49" s="4"/>
      <c r="K49" s="3">
        <f t="shared" si="3"/>
        <v>101.2</v>
      </c>
      <c r="L49" s="3">
        <f t="shared" si="10"/>
        <v>0</v>
      </c>
      <c r="M49" s="3">
        <f t="shared" si="11"/>
        <v>0.47609999999999997</v>
      </c>
      <c r="N49" s="3">
        <f t="shared" si="12"/>
        <v>0.95219999999999994</v>
      </c>
      <c r="O49" s="3"/>
      <c r="P49" s="3">
        <f t="shared" si="4"/>
        <v>101.2</v>
      </c>
      <c r="Q49" s="3">
        <f t="shared" si="5"/>
        <v>0</v>
      </c>
      <c r="R49" s="3">
        <f t="shared" si="5"/>
        <v>0.23609999999999998</v>
      </c>
      <c r="S49" s="3">
        <f t="shared" si="5"/>
        <v>0.95219999999999994</v>
      </c>
      <c r="T49" s="4"/>
      <c r="U49" s="3">
        <f t="shared" si="6"/>
        <v>0.11804999999999999</v>
      </c>
      <c r="V49" s="3">
        <f t="shared" si="6"/>
        <v>0.59414999999999996</v>
      </c>
      <c r="W49" s="4"/>
      <c r="X49" s="3">
        <f>Inputs!$B$7/2*U49</f>
        <v>1.4165999999999999</v>
      </c>
      <c r="Y49" s="3">
        <f>Inputs!$B$7/2*V49</f>
        <v>7.1297999999999995</v>
      </c>
      <c r="Z49" s="4"/>
      <c r="AA49" s="3">
        <f t="shared" si="7"/>
        <v>8.5463999999999984</v>
      </c>
      <c r="AB49" s="4"/>
    </row>
    <row r="50" spans="1:28" x14ac:dyDescent="0.25">
      <c r="A50" s="1">
        <f t="shared" si="8"/>
        <v>47</v>
      </c>
      <c r="B50" s="3"/>
      <c r="C50" s="3">
        <f t="shared" si="13"/>
        <v>103.39999999999999</v>
      </c>
      <c r="D50" s="3">
        <v>0</v>
      </c>
      <c r="E50" s="3">
        <f t="shared" si="0"/>
        <v>0.24</v>
      </c>
      <c r="F50" s="3">
        <f t="shared" si="9"/>
        <v>0</v>
      </c>
      <c r="G50" s="3"/>
      <c r="H50" s="3">
        <f t="shared" si="1"/>
        <v>2</v>
      </c>
      <c r="I50" s="3">
        <f t="shared" si="2"/>
        <v>-2</v>
      </c>
      <c r="J50" s="4"/>
      <c r="K50" s="3">
        <f t="shared" si="3"/>
        <v>103.39999999999999</v>
      </c>
      <c r="L50" s="3">
        <f t="shared" si="10"/>
        <v>0</v>
      </c>
      <c r="M50" s="3">
        <f t="shared" si="11"/>
        <v>0.46728333333333333</v>
      </c>
      <c r="N50" s="3">
        <f t="shared" si="12"/>
        <v>0.93456666666666666</v>
      </c>
      <c r="O50" s="3"/>
      <c r="P50" s="3">
        <f t="shared" si="4"/>
        <v>103.39999999999999</v>
      </c>
      <c r="Q50" s="3">
        <f t="shared" si="5"/>
        <v>0</v>
      </c>
      <c r="R50" s="3">
        <f t="shared" si="5"/>
        <v>0.22728333333333334</v>
      </c>
      <c r="S50" s="3">
        <f t="shared" si="5"/>
        <v>0.93456666666666666</v>
      </c>
      <c r="T50" s="4"/>
      <c r="U50" s="3">
        <f t="shared" si="6"/>
        <v>0.11364166666666667</v>
      </c>
      <c r="V50" s="3">
        <f t="shared" si="6"/>
        <v>0.58092500000000002</v>
      </c>
      <c r="W50" s="4"/>
      <c r="X50" s="3">
        <f>Inputs!$B$7/2*U50</f>
        <v>1.3637000000000001</v>
      </c>
      <c r="Y50" s="3">
        <f>Inputs!$B$7/2*V50</f>
        <v>6.9710999999999999</v>
      </c>
      <c r="Z50" s="4"/>
      <c r="AA50" s="3">
        <f t="shared" si="7"/>
        <v>8.3347999999999995</v>
      </c>
      <c r="AB50" s="4"/>
    </row>
    <row r="51" spans="1:28" x14ac:dyDescent="0.25">
      <c r="A51" s="1">
        <f t="shared" si="8"/>
        <v>48</v>
      </c>
      <c r="B51" s="3"/>
      <c r="C51" s="3">
        <f t="shared" si="13"/>
        <v>105.6</v>
      </c>
      <c r="D51" s="3">
        <v>0</v>
      </c>
      <c r="E51" s="3">
        <f t="shared" si="0"/>
        <v>0.24</v>
      </c>
      <c r="F51" s="3">
        <f t="shared" si="9"/>
        <v>0</v>
      </c>
      <c r="G51" s="3"/>
      <c r="H51" s="3">
        <f t="shared" si="1"/>
        <v>2</v>
      </c>
      <c r="I51" s="3">
        <f t="shared" si="2"/>
        <v>-2</v>
      </c>
      <c r="J51" s="4"/>
      <c r="K51" s="3">
        <f t="shared" si="3"/>
        <v>105.6</v>
      </c>
      <c r="L51" s="3">
        <f t="shared" si="10"/>
        <v>0</v>
      </c>
      <c r="M51" s="3">
        <f t="shared" si="11"/>
        <v>0.45846666666666663</v>
      </c>
      <c r="N51" s="3">
        <f t="shared" si="12"/>
        <v>0.91693333333333327</v>
      </c>
      <c r="O51" s="3"/>
      <c r="P51" s="3">
        <f t="shared" si="4"/>
        <v>105.6</v>
      </c>
      <c r="Q51" s="3">
        <f t="shared" si="5"/>
        <v>0</v>
      </c>
      <c r="R51" s="3">
        <f t="shared" si="5"/>
        <v>0.21846666666666664</v>
      </c>
      <c r="S51" s="3">
        <f t="shared" si="5"/>
        <v>0.91693333333333327</v>
      </c>
      <c r="T51" s="4"/>
      <c r="U51" s="3">
        <f t="shared" si="6"/>
        <v>0.10923333333333332</v>
      </c>
      <c r="V51" s="3">
        <f t="shared" si="6"/>
        <v>0.56769999999999998</v>
      </c>
      <c r="W51" s="4"/>
      <c r="X51" s="3">
        <f>Inputs!$B$7/2*U51</f>
        <v>1.3108</v>
      </c>
      <c r="Y51" s="3">
        <f>Inputs!$B$7/2*V51</f>
        <v>6.8124000000000002</v>
      </c>
      <c r="Z51" s="4"/>
      <c r="AA51" s="3">
        <f t="shared" si="7"/>
        <v>8.1232000000000006</v>
      </c>
      <c r="AB51" s="4"/>
    </row>
    <row r="52" spans="1:28" x14ac:dyDescent="0.25">
      <c r="A52" s="1">
        <f t="shared" si="8"/>
        <v>49</v>
      </c>
      <c r="B52" s="3"/>
      <c r="C52" s="3">
        <f t="shared" si="13"/>
        <v>107.8</v>
      </c>
      <c r="D52" s="3">
        <v>0</v>
      </c>
      <c r="E52" s="3">
        <f t="shared" si="0"/>
        <v>0.24</v>
      </c>
      <c r="F52" s="3">
        <f t="shared" si="9"/>
        <v>0</v>
      </c>
      <c r="G52" s="3"/>
      <c r="H52" s="3">
        <f t="shared" si="1"/>
        <v>2</v>
      </c>
      <c r="I52" s="3">
        <f t="shared" si="2"/>
        <v>-2</v>
      </c>
      <c r="J52" s="4"/>
      <c r="K52" s="3">
        <f t="shared" si="3"/>
        <v>107.8</v>
      </c>
      <c r="L52" s="3">
        <f t="shared" si="10"/>
        <v>0</v>
      </c>
      <c r="M52" s="3">
        <f t="shared" si="11"/>
        <v>0.44964999999999999</v>
      </c>
      <c r="N52" s="3">
        <f t="shared" si="12"/>
        <v>0.89929999999999999</v>
      </c>
      <c r="O52" s="3"/>
      <c r="P52" s="3">
        <f t="shared" si="4"/>
        <v>107.8</v>
      </c>
      <c r="Q52" s="3">
        <f t="shared" si="5"/>
        <v>0</v>
      </c>
      <c r="R52" s="3">
        <f t="shared" si="5"/>
        <v>0.20965</v>
      </c>
      <c r="S52" s="3">
        <f t="shared" si="5"/>
        <v>0.89929999999999999</v>
      </c>
      <c r="T52" s="4"/>
      <c r="U52" s="3">
        <f t="shared" si="6"/>
        <v>0.104825</v>
      </c>
      <c r="V52" s="3">
        <f t="shared" si="6"/>
        <v>0.55447500000000005</v>
      </c>
      <c r="W52" s="4"/>
      <c r="X52" s="3">
        <f>Inputs!$B$7/2*U52</f>
        <v>1.2579</v>
      </c>
      <c r="Y52" s="3">
        <f>Inputs!$B$7/2*V52</f>
        <v>6.6537000000000006</v>
      </c>
      <c r="Z52" s="4"/>
      <c r="AA52" s="3">
        <f t="shared" si="7"/>
        <v>7.9116000000000009</v>
      </c>
      <c r="AB52" s="4"/>
    </row>
    <row r="53" spans="1:28" x14ac:dyDescent="0.25">
      <c r="A53" s="1">
        <f t="shared" si="8"/>
        <v>50</v>
      </c>
      <c r="B53" s="3"/>
      <c r="C53" s="3">
        <f t="shared" si="13"/>
        <v>110</v>
      </c>
      <c r="D53" s="3">
        <v>0</v>
      </c>
      <c r="E53" s="3">
        <f t="shared" si="0"/>
        <v>0.24</v>
      </c>
      <c r="F53" s="3">
        <f t="shared" si="9"/>
        <v>0</v>
      </c>
      <c r="G53" s="3"/>
      <c r="H53" s="3">
        <f t="shared" si="1"/>
        <v>2</v>
      </c>
      <c r="I53" s="3">
        <f t="shared" si="2"/>
        <v>-2</v>
      </c>
      <c r="J53" s="4"/>
      <c r="K53" s="3">
        <f t="shared" si="3"/>
        <v>110</v>
      </c>
      <c r="L53" s="3">
        <f t="shared" si="10"/>
        <v>0</v>
      </c>
      <c r="M53" s="3">
        <f t="shared" si="11"/>
        <v>0.4408333333333333</v>
      </c>
      <c r="N53" s="3">
        <f t="shared" si="12"/>
        <v>0.8816666666666666</v>
      </c>
      <c r="O53" s="3"/>
      <c r="P53" s="3">
        <f t="shared" si="4"/>
        <v>110</v>
      </c>
      <c r="Q53" s="3">
        <f t="shared" si="5"/>
        <v>0</v>
      </c>
      <c r="R53" s="3">
        <f t="shared" si="5"/>
        <v>0.20083333333333331</v>
      </c>
      <c r="S53" s="3">
        <f t="shared" si="5"/>
        <v>0.8816666666666666</v>
      </c>
      <c r="T53" s="4"/>
      <c r="U53" s="3">
        <f t="shared" si="6"/>
        <v>0.10041666666666665</v>
      </c>
      <c r="V53" s="3">
        <f t="shared" si="6"/>
        <v>0.54125000000000001</v>
      </c>
      <c r="W53" s="4"/>
      <c r="X53" s="3">
        <f>Inputs!$B$7/2*U53</f>
        <v>1.2049999999999998</v>
      </c>
      <c r="Y53" s="3">
        <f>Inputs!$B$7/2*V53</f>
        <v>6.4950000000000001</v>
      </c>
      <c r="Z53" s="4"/>
      <c r="AA53" s="3">
        <f t="shared" si="7"/>
        <v>7.7</v>
      </c>
      <c r="AB53" s="4"/>
    </row>
    <row r="54" spans="1:28" x14ac:dyDescent="0.25">
      <c r="A54" s="1">
        <f t="shared" si="8"/>
        <v>51</v>
      </c>
      <c r="B54" s="3"/>
      <c r="C54" s="3">
        <f t="shared" si="13"/>
        <v>112.2</v>
      </c>
      <c r="D54" s="3">
        <v>0</v>
      </c>
      <c r="E54" s="3">
        <f t="shared" si="0"/>
        <v>0.24</v>
      </c>
      <c r="F54" s="3">
        <f t="shared" si="9"/>
        <v>0</v>
      </c>
      <c r="G54" s="3"/>
      <c r="H54" s="3">
        <f t="shared" si="1"/>
        <v>2</v>
      </c>
      <c r="I54" s="3">
        <f t="shared" si="2"/>
        <v>-2</v>
      </c>
      <c r="J54" s="4"/>
      <c r="K54" s="3">
        <f t="shared" si="3"/>
        <v>112.2</v>
      </c>
      <c r="L54" s="3">
        <f t="shared" si="10"/>
        <v>0</v>
      </c>
      <c r="M54" s="3">
        <f t="shared" si="11"/>
        <v>0.4320166666666666</v>
      </c>
      <c r="N54" s="3">
        <f t="shared" si="12"/>
        <v>0.86403333333333321</v>
      </c>
      <c r="O54" s="3"/>
      <c r="P54" s="3">
        <f t="shared" si="4"/>
        <v>112.2</v>
      </c>
      <c r="Q54" s="3">
        <f t="shared" si="5"/>
        <v>0</v>
      </c>
      <c r="R54" s="3">
        <f t="shared" si="5"/>
        <v>0.19201666666666661</v>
      </c>
      <c r="S54" s="3">
        <f t="shared" si="5"/>
        <v>0.86403333333333321</v>
      </c>
      <c r="T54" s="4"/>
      <c r="U54" s="3">
        <f t="shared" si="6"/>
        <v>9.6008333333333307E-2</v>
      </c>
      <c r="V54" s="3">
        <f t="shared" si="6"/>
        <v>0.52802499999999997</v>
      </c>
      <c r="W54" s="4"/>
      <c r="X54" s="3">
        <f>Inputs!$B$7/2*U54</f>
        <v>1.1520999999999997</v>
      </c>
      <c r="Y54" s="3">
        <f>Inputs!$B$7/2*V54</f>
        <v>6.3362999999999996</v>
      </c>
      <c r="Z54" s="4"/>
      <c r="AA54" s="3">
        <f t="shared" si="7"/>
        <v>7.4883999999999995</v>
      </c>
      <c r="AB54" s="4"/>
    </row>
    <row r="55" spans="1:28" x14ac:dyDescent="0.25">
      <c r="A55" s="1">
        <f t="shared" si="8"/>
        <v>52</v>
      </c>
      <c r="B55" s="3"/>
      <c r="C55" s="3">
        <f t="shared" si="13"/>
        <v>114.4</v>
      </c>
      <c r="D55" s="3">
        <v>0</v>
      </c>
      <c r="E55" s="3">
        <f t="shared" si="0"/>
        <v>0.24</v>
      </c>
      <c r="F55" s="3">
        <f t="shared" si="9"/>
        <v>0</v>
      </c>
      <c r="G55" s="3"/>
      <c r="H55" s="3">
        <f t="shared" si="1"/>
        <v>2</v>
      </c>
      <c r="I55" s="3">
        <f t="shared" si="2"/>
        <v>-2</v>
      </c>
      <c r="J55" s="4"/>
      <c r="K55" s="3">
        <f t="shared" si="3"/>
        <v>114.4</v>
      </c>
      <c r="L55" s="3">
        <f t="shared" si="10"/>
        <v>0</v>
      </c>
      <c r="M55" s="3">
        <f t="shared" si="11"/>
        <v>0.42319999999999997</v>
      </c>
      <c r="N55" s="3">
        <f t="shared" si="12"/>
        <v>0.84639999999999993</v>
      </c>
      <c r="O55" s="3"/>
      <c r="P55" s="3">
        <f t="shared" si="4"/>
        <v>114.4</v>
      </c>
      <c r="Q55" s="3">
        <f t="shared" si="5"/>
        <v>0</v>
      </c>
      <c r="R55" s="3">
        <f t="shared" si="5"/>
        <v>0.18319999999999997</v>
      </c>
      <c r="S55" s="3">
        <f t="shared" si="5"/>
        <v>0.84639999999999993</v>
      </c>
      <c r="T55" s="4"/>
      <c r="U55" s="3">
        <f t="shared" si="6"/>
        <v>9.1599999999999987E-2</v>
      </c>
      <c r="V55" s="3">
        <f t="shared" si="6"/>
        <v>0.51479999999999992</v>
      </c>
      <c r="W55" s="4"/>
      <c r="X55" s="3">
        <f>Inputs!$B$7/2*U55</f>
        <v>1.0991999999999997</v>
      </c>
      <c r="Y55" s="3">
        <f>Inputs!$B$7/2*V55</f>
        <v>6.1775999999999991</v>
      </c>
      <c r="Z55" s="4"/>
      <c r="AA55" s="3">
        <f t="shared" si="7"/>
        <v>7.2767999999999988</v>
      </c>
      <c r="AB55" s="4"/>
    </row>
    <row r="56" spans="1:28" x14ac:dyDescent="0.25">
      <c r="A56" s="1">
        <f t="shared" si="8"/>
        <v>53</v>
      </c>
      <c r="B56" s="3"/>
      <c r="C56" s="3">
        <f t="shared" si="13"/>
        <v>116.60000000000001</v>
      </c>
      <c r="D56" s="3">
        <v>0</v>
      </c>
      <c r="E56" s="3">
        <f t="shared" si="0"/>
        <v>0.24</v>
      </c>
      <c r="F56" s="3">
        <f t="shared" si="9"/>
        <v>0</v>
      </c>
      <c r="G56" s="3"/>
      <c r="H56" s="3">
        <f t="shared" si="1"/>
        <v>2</v>
      </c>
      <c r="I56" s="3">
        <f t="shared" si="2"/>
        <v>-2</v>
      </c>
      <c r="J56" s="4"/>
      <c r="K56" s="3">
        <f t="shared" si="3"/>
        <v>116.60000000000001</v>
      </c>
      <c r="L56" s="3">
        <f t="shared" si="10"/>
        <v>0</v>
      </c>
      <c r="M56" s="3">
        <f t="shared" si="11"/>
        <v>0.41438333333333327</v>
      </c>
      <c r="N56" s="3">
        <f t="shared" si="12"/>
        <v>0.82876666666666654</v>
      </c>
      <c r="O56" s="3"/>
      <c r="P56" s="3">
        <f t="shared" si="4"/>
        <v>116.60000000000001</v>
      </c>
      <c r="Q56" s="3">
        <f t="shared" si="5"/>
        <v>0</v>
      </c>
      <c r="R56" s="3">
        <f t="shared" si="5"/>
        <v>0.17438333333333328</v>
      </c>
      <c r="S56" s="3">
        <f t="shared" si="5"/>
        <v>0.82876666666666654</v>
      </c>
      <c r="T56" s="4"/>
      <c r="U56" s="3">
        <f t="shared" si="6"/>
        <v>8.719166666666664E-2</v>
      </c>
      <c r="V56" s="3">
        <f t="shared" si="6"/>
        <v>0.50157499999999988</v>
      </c>
      <c r="W56" s="4"/>
      <c r="X56" s="3">
        <f>Inputs!$B$7/2*U56</f>
        <v>1.0462999999999996</v>
      </c>
      <c r="Y56" s="3">
        <f>Inputs!$B$7/2*V56</f>
        <v>6.0188999999999986</v>
      </c>
      <c r="Z56" s="4"/>
      <c r="AA56" s="3">
        <f t="shared" si="7"/>
        <v>7.0651999999999981</v>
      </c>
      <c r="AB56" s="4"/>
    </row>
    <row r="57" spans="1:28" x14ac:dyDescent="0.25">
      <c r="A57" s="1">
        <f t="shared" si="8"/>
        <v>54</v>
      </c>
      <c r="B57" s="3"/>
      <c r="C57" s="3">
        <f t="shared" si="13"/>
        <v>118.80000000000001</v>
      </c>
      <c r="D57" s="3">
        <v>0</v>
      </c>
      <c r="E57" s="3">
        <f t="shared" si="0"/>
        <v>0.24</v>
      </c>
      <c r="F57" s="3">
        <f t="shared" si="9"/>
        <v>0</v>
      </c>
      <c r="G57" s="3"/>
      <c r="H57" s="3">
        <f t="shared" si="1"/>
        <v>2</v>
      </c>
      <c r="I57" s="3">
        <f t="shared" si="2"/>
        <v>-2</v>
      </c>
      <c r="J57" s="4"/>
      <c r="K57" s="3">
        <f t="shared" si="3"/>
        <v>118.80000000000001</v>
      </c>
      <c r="L57" s="3">
        <f t="shared" si="10"/>
        <v>0</v>
      </c>
      <c r="M57" s="3">
        <f t="shared" si="11"/>
        <v>0.40556666666666663</v>
      </c>
      <c r="N57" s="3">
        <f t="shared" si="12"/>
        <v>0.81113333333333326</v>
      </c>
      <c r="O57" s="3"/>
      <c r="P57" s="3">
        <f t="shared" si="4"/>
        <v>118.80000000000001</v>
      </c>
      <c r="Q57" s="3">
        <f t="shared" si="5"/>
        <v>0</v>
      </c>
      <c r="R57" s="3">
        <f t="shared" si="5"/>
        <v>0.16556666666666664</v>
      </c>
      <c r="S57" s="3">
        <f t="shared" si="5"/>
        <v>0.81113333333333326</v>
      </c>
      <c r="T57" s="4"/>
      <c r="U57" s="3">
        <f t="shared" si="6"/>
        <v>8.278333333333332E-2</v>
      </c>
      <c r="V57" s="3">
        <f t="shared" si="6"/>
        <v>0.48834999999999995</v>
      </c>
      <c r="W57" s="4"/>
      <c r="X57" s="3">
        <f>Inputs!$B$7/2*U57</f>
        <v>0.99339999999999984</v>
      </c>
      <c r="Y57" s="3">
        <f>Inputs!$B$7/2*V57</f>
        <v>5.860199999999999</v>
      </c>
      <c r="Z57" s="4"/>
      <c r="AA57" s="3">
        <f t="shared" si="7"/>
        <v>6.8535999999999984</v>
      </c>
      <c r="AB57" s="4"/>
    </row>
    <row r="58" spans="1:28" x14ac:dyDescent="0.25">
      <c r="A58" s="1">
        <f t="shared" si="8"/>
        <v>55</v>
      </c>
      <c r="B58" s="3"/>
      <c r="C58" s="3">
        <f t="shared" si="13"/>
        <v>121.00000000000001</v>
      </c>
      <c r="D58" s="3">
        <v>0</v>
      </c>
      <c r="E58" s="3">
        <f t="shared" si="0"/>
        <v>0.24</v>
      </c>
      <c r="F58" s="3">
        <f t="shared" si="9"/>
        <v>0</v>
      </c>
      <c r="G58" s="3"/>
      <c r="H58" s="3">
        <f t="shared" si="1"/>
        <v>2</v>
      </c>
      <c r="I58" s="3">
        <f t="shared" si="2"/>
        <v>-2</v>
      </c>
      <c r="J58" s="4"/>
      <c r="K58" s="3">
        <f t="shared" si="3"/>
        <v>121.00000000000001</v>
      </c>
      <c r="L58" s="3">
        <f t="shared" si="10"/>
        <v>0</v>
      </c>
      <c r="M58" s="3">
        <f t="shared" si="11"/>
        <v>0.39674999999999994</v>
      </c>
      <c r="N58" s="3">
        <f t="shared" si="12"/>
        <v>0.79349999999999987</v>
      </c>
      <c r="O58" s="3"/>
      <c r="P58" s="3">
        <f t="shared" si="4"/>
        <v>121.00000000000001</v>
      </c>
      <c r="Q58" s="3">
        <f t="shared" si="5"/>
        <v>0</v>
      </c>
      <c r="R58" s="3">
        <f t="shared" si="5"/>
        <v>0.15674999999999994</v>
      </c>
      <c r="S58" s="3">
        <f t="shared" si="5"/>
        <v>0.79349999999999987</v>
      </c>
      <c r="T58" s="4"/>
      <c r="U58" s="3">
        <f t="shared" si="6"/>
        <v>7.8374999999999972E-2</v>
      </c>
      <c r="V58" s="3">
        <f t="shared" si="6"/>
        <v>0.47512499999999991</v>
      </c>
      <c r="W58" s="4"/>
      <c r="X58" s="3">
        <f>Inputs!$B$7/2*U58</f>
        <v>0.94049999999999967</v>
      </c>
      <c r="Y58" s="3">
        <f>Inputs!$B$7/2*V58</f>
        <v>5.7014999999999993</v>
      </c>
      <c r="Z58" s="4"/>
      <c r="AA58" s="3">
        <f t="shared" si="7"/>
        <v>6.6419999999999995</v>
      </c>
      <c r="AB58" s="4"/>
    </row>
    <row r="59" spans="1:28" x14ac:dyDescent="0.25">
      <c r="A59" s="1">
        <f t="shared" si="8"/>
        <v>56</v>
      </c>
      <c r="B59" s="3"/>
      <c r="C59" s="3">
        <f t="shared" si="13"/>
        <v>123.20000000000002</v>
      </c>
      <c r="D59" s="3">
        <v>0</v>
      </c>
      <c r="E59" s="3">
        <f t="shared" si="0"/>
        <v>0.24</v>
      </c>
      <c r="F59" s="3">
        <f t="shared" si="9"/>
        <v>0</v>
      </c>
      <c r="G59" s="3"/>
      <c r="H59" s="3">
        <f t="shared" si="1"/>
        <v>2</v>
      </c>
      <c r="I59" s="3">
        <f t="shared" si="2"/>
        <v>-2</v>
      </c>
      <c r="J59" s="4"/>
      <c r="K59" s="3">
        <f t="shared" si="3"/>
        <v>123.20000000000002</v>
      </c>
      <c r="L59" s="3">
        <f t="shared" si="10"/>
        <v>0</v>
      </c>
      <c r="M59" s="3">
        <f t="shared" si="11"/>
        <v>0.38793333333333324</v>
      </c>
      <c r="N59" s="3">
        <f t="shared" si="12"/>
        <v>0.77586666666666648</v>
      </c>
      <c r="O59" s="3"/>
      <c r="P59" s="3">
        <f t="shared" si="4"/>
        <v>123.20000000000002</v>
      </c>
      <c r="Q59" s="3">
        <f t="shared" si="5"/>
        <v>0</v>
      </c>
      <c r="R59" s="3">
        <f t="shared" si="5"/>
        <v>0.14793333333333325</v>
      </c>
      <c r="S59" s="3">
        <f t="shared" si="5"/>
        <v>0.77586666666666648</v>
      </c>
      <c r="T59" s="4"/>
      <c r="U59" s="3">
        <f t="shared" si="6"/>
        <v>7.3966666666666625E-2</v>
      </c>
      <c r="V59" s="3">
        <f t="shared" si="6"/>
        <v>0.46189999999999987</v>
      </c>
      <c r="W59" s="4"/>
      <c r="X59" s="3">
        <f>Inputs!$B$7/2*U59</f>
        <v>0.8875999999999995</v>
      </c>
      <c r="Y59" s="3">
        <f>Inputs!$B$7/2*V59</f>
        <v>5.542799999999998</v>
      </c>
      <c r="Z59" s="4"/>
      <c r="AA59" s="3">
        <f t="shared" si="7"/>
        <v>6.430399999999997</v>
      </c>
      <c r="AB59" s="4"/>
    </row>
    <row r="60" spans="1:28" x14ac:dyDescent="0.25">
      <c r="A60" s="1">
        <f t="shared" si="8"/>
        <v>57</v>
      </c>
      <c r="B60" s="3"/>
      <c r="C60" s="3">
        <f t="shared" si="13"/>
        <v>125.39999999999999</v>
      </c>
      <c r="D60" s="3">
        <v>0</v>
      </c>
      <c r="E60" s="3">
        <f t="shared" si="0"/>
        <v>0.24</v>
      </c>
      <c r="F60" s="3">
        <f t="shared" si="9"/>
        <v>0</v>
      </c>
      <c r="G60" s="3"/>
      <c r="H60" s="3">
        <f t="shared" si="1"/>
        <v>2</v>
      </c>
      <c r="I60" s="3">
        <f t="shared" si="2"/>
        <v>-2</v>
      </c>
      <c r="J60" s="4"/>
      <c r="K60" s="3">
        <f t="shared" si="3"/>
        <v>125.39999999999999</v>
      </c>
      <c r="L60" s="3">
        <f t="shared" si="10"/>
        <v>0</v>
      </c>
      <c r="M60" s="3">
        <f t="shared" si="11"/>
        <v>0.37911666666666666</v>
      </c>
      <c r="N60" s="3">
        <f t="shared" si="12"/>
        <v>0.75823333333333331</v>
      </c>
      <c r="O60" s="3"/>
      <c r="P60" s="3">
        <f t="shared" si="4"/>
        <v>125.39999999999999</v>
      </c>
      <c r="Q60" s="3">
        <f t="shared" si="5"/>
        <v>0</v>
      </c>
      <c r="R60" s="3">
        <f t="shared" si="5"/>
        <v>0.13911666666666667</v>
      </c>
      <c r="S60" s="3">
        <f t="shared" si="5"/>
        <v>0.75823333333333331</v>
      </c>
      <c r="T60" s="4"/>
      <c r="U60" s="3">
        <f t="shared" si="6"/>
        <v>6.9558333333333333E-2</v>
      </c>
      <c r="V60" s="3">
        <f t="shared" si="6"/>
        <v>0.44867499999999999</v>
      </c>
      <c r="W60" s="4"/>
      <c r="X60" s="3">
        <f>Inputs!$B$7/2*U60</f>
        <v>0.8347</v>
      </c>
      <c r="Y60" s="3">
        <f>Inputs!$B$7/2*V60</f>
        <v>5.3841000000000001</v>
      </c>
      <c r="Z60" s="4"/>
      <c r="AA60" s="3">
        <f t="shared" si="7"/>
        <v>6.2187999999999999</v>
      </c>
      <c r="AB60" s="4"/>
    </row>
    <row r="61" spans="1:28" x14ac:dyDescent="0.25">
      <c r="A61" s="1">
        <f t="shared" si="8"/>
        <v>58</v>
      </c>
      <c r="B61" s="3"/>
      <c r="C61" s="3">
        <f t="shared" si="13"/>
        <v>127.6</v>
      </c>
      <c r="D61" s="3">
        <v>0</v>
      </c>
      <c r="E61" s="3">
        <f t="shared" si="0"/>
        <v>0.24</v>
      </c>
      <c r="F61" s="3">
        <f t="shared" si="9"/>
        <v>0</v>
      </c>
      <c r="G61" s="3"/>
      <c r="H61" s="3">
        <f t="shared" si="1"/>
        <v>2</v>
      </c>
      <c r="I61" s="3">
        <f t="shared" si="2"/>
        <v>-2</v>
      </c>
      <c r="J61" s="4"/>
      <c r="K61" s="3">
        <f t="shared" si="3"/>
        <v>127.6</v>
      </c>
      <c r="L61" s="3">
        <f t="shared" si="10"/>
        <v>0</v>
      </c>
      <c r="M61" s="3">
        <f t="shared" si="11"/>
        <v>0.37030000000000002</v>
      </c>
      <c r="N61" s="3">
        <f t="shared" si="12"/>
        <v>0.74060000000000004</v>
      </c>
      <c r="O61" s="3"/>
      <c r="P61" s="3">
        <f t="shared" si="4"/>
        <v>127.6</v>
      </c>
      <c r="Q61" s="3">
        <f t="shared" si="5"/>
        <v>0</v>
      </c>
      <c r="R61" s="3">
        <f t="shared" si="5"/>
        <v>0.13030000000000003</v>
      </c>
      <c r="S61" s="3">
        <f t="shared" si="5"/>
        <v>0.74060000000000004</v>
      </c>
      <c r="T61" s="4"/>
      <c r="U61" s="3">
        <f t="shared" si="6"/>
        <v>6.5150000000000013E-2</v>
      </c>
      <c r="V61" s="3">
        <f t="shared" si="6"/>
        <v>0.43545</v>
      </c>
      <c r="W61" s="4"/>
      <c r="X61" s="3">
        <f>Inputs!$B$7/2*U61</f>
        <v>0.78180000000000016</v>
      </c>
      <c r="Y61" s="3">
        <f>Inputs!$B$7/2*V61</f>
        <v>5.2254000000000005</v>
      </c>
      <c r="Z61" s="4"/>
      <c r="AA61" s="3">
        <f t="shared" si="7"/>
        <v>6.007200000000001</v>
      </c>
      <c r="AB61" s="4"/>
    </row>
    <row r="62" spans="1:28" x14ac:dyDescent="0.25">
      <c r="A62" s="17">
        <f t="shared" si="8"/>
        <v>59</v>
      </c>
      <c r="B62" s="17"/>
      <c r="C62" s="17">
        <f t="shared" si="13"/>
        <v>129.79999999999998</v>
      </c>
      <c r="D62" s="17">
        <v>0</v>
      </c>
      <c r="E62" s="17">
        <f t="shared" si="0"/>
        <v>0.24</v>
      </c>
      <c r="F62" s="3">
        <f t="shared" si="9"/>
        <v>0</v>
      </c>
      <c r="G62" s="17"/>
      <c r="H62" s="17">
        <f t="shared" si="1"/>
        <v>2</v>
      </c>
      <c r="I62" s="17">
        <f t="shared" si="2"/>
        <v>-2</v>
      </c>
      <c r="J62" s="18"/>
      <c r="K62" s="17">
        <f t="shared" si="3"/>
        <v>129.79999999999998</v>
      </c>
      <c r="L62" s="17">
        <f t="shared" si="10"/>
        <v>0</v>
      </c>
      <c r="M62" s="17">
        <f t="shared" si="11"/>
        <v>0.36148333333333332</v>
      </c>
      <c r="N62" s="3">
        <f t="shared" si="12"/>
        <v>0.72296666666666665</v>
      </c>
      <c r="O62" s="17"/>
      <c r="P62" s="17">
        <f t="shared" si="4"/>
        <v>129.79999999999998</v>
      </c>
      <c r="Q62" s="17">
        <f t="shared" si="5"/>
        <v>0</v>
      </c>
      <c r="R62" s="17">
        <f t="shared" si="5"/>
        <v>0.12148333333333333</v>
      </c>
      <c r="S62" s="17">
        <f t="shared" si="5"/>
        <v>0.72296666666666665</v>
      </c>
      <c r="T62" s="18"/>
      <c r="U62" s="17">
        <f t="shared" si="6"/>
        <v>6.0741666666666666E-2</v>
      </c>
      <c r="V62" s="17">
        <f t="shared" si="6"/>
        <v>0.42222499999999996</v>
      </c>
      <c r="W62" s="18"/>
      <c r="X62" s="3">
        <f>Inputs!$B$7/2*U62</f>
        <v>0.72889999999999999</v>
      </c>
      <c r="Y62" s="3">
        <f>Inputs!$B$7/2*V62</f>
        <v>5.0666999999999991</v>
      </c>
      <c r="Z62" s="18"/>
      <c r="AA62" s="3">
        <f t="shared" si="7"/>
        <v>5.7955999999999994</v>
      </c>
      <c r="AB62" s="4"/>
    </row>
    <row r="63" spans="1:28" x14ac:dyDescent="0.25">
      <c r="A63" s="17">
        <f t="shared" si="8"/>
        <v>60</v>
      </c>
      <c r="B63" s="17"/>
      <c r="C63" s="17">
        <f t="shared" si="13"/>
        <v>132</v>
      </c>
      <c r="D63" s="17">
        <v>0</v>
      </c>
      <c r="E63" s="17">
        <f t="shared" si="0"/>
        <v>0.24</v>
      </c>
      <c r="F63" s="3">
        <f t="shared" si="9"/>
        <v>0</v>
      </c>
      <c r="G63" s="17"/>
      <c r="H63" s="17">
        <f t="shared" si="1"/>
        <v>2</v>
      </c>
      <c r="I63" s="17">
        <f t="shared" si="2"/>
        <v>-2</v>
      </c>
      <c r="J63" s="18"/>
      <c r="K63" s="17">
        <f t="shared" si="3"/>
        <v>132</v>
      </c>
      <c r="L63" s="17">
        <f t="shared" si="10"/>
        <v>0</v>
      </c>
      <c r="M63" s="17">
        <f t="shared" si="11"/>
        <v>0.35266666666666668</v>
      </c>
      <c r="N63" s="3">
        <f t="shared" si="12"/>
        <v>0.70533333333333337</v>
      </c>
      <c r="O63" s="17"/>
      <c r="P63" s="17">
        <f t="shared" si="4"/>
        <v>132</v>
      </c>
      <c r="Q63" s="17">
        <f t="shared" si="5"/>
        <v>0</v>
      </c>
      <c r="R63" s="17">
        <f t="shared" si="5"/>
        <v>0.11266666666666669</v>
      </c>
      <c r="S63" s="17">
        <f t="shared" si="5"/>
        <v>0.70533333333333337</v>
      </c>
      <c r="T63" s="18"/>
      <c r="U63" s="17">
        <f t="shared" si="6"/>
        <v>5.6333333333333346E-2</v>
      </c>
      <c r="V63" s="17">
        <f t="shared" si="6"/>
        <v>0.40900000000000003</v>
      </c>
      <c r="W63" s="18"/>
      <c r="X63" s="3">
        <f>Inputs!$B$7/2*U63</f>
        <v>0.67600000000000016</v>
      </c>
      <c r="Y63" s="3">
        <f>Inputs!$B$7/2*V63</f>
        <v>4.9080000000000004</v>
      </c>
      <c r="Z63" s="18"/>
      <c r="AA63" s="3">
        <f t="shared" si="7"/>
        <v>5.5840000000000005</v>
      </c>
      <c r="AB63" s="4"/>
    </row>
    <row r="64" spans="1:28" x14ac:dyDescent="0.25">
      <c r="A64" s="17">
        <f t="shared" si="8"/>
        <v>61</v>
      </c>
      <c r="B64" s="17"/>
      <c r="C64" s="17">
        <f t="shared" si="13"/>
        <v>134.19999999999999</v>
      </c>
      <c r="D64" s="17">
        <v>0</v>
      </c>
      <c r="E64" s="17">
        <f t="shared" si="0"/>
        <v>0.24</v>
      </c>
      <c r="F64" s="3">
        <f t="shared" si="9"/>
        <v>0</v>
      </c>
      <c r="G64" s="17"/>
      <c r="H64" s="17">
        <f t="shared" si="1"/>
        <v>2</v>
      </c>
      <c r="I64" s="17">
        <f t="shared" si="2"/>
        <v>-2</v>
      </c>
      <c r="J64" s="18"/>
      <c r="K64" s="17">
        <f t="shared" si="3"/>
        <v>134.19999999999999</v>
      </c>
      <c r="L64" s="17">
        <f t="shared" si="10"/>
        <v>0</v>
      </c>
      <c r="M64" s="17">
        <f t="shared" si="11"/>
        <v>0.34384999999999999</v>
      </c>
      <c r="N64" s="3">
        <f t="shared" si="12"/>
        <v>0.68769999999999998</v>
      </c>
      <c r="O64" s="17"/>
      <c r="P64" s="17">
        <f t="shared" si="4"/>
        <v>134.19999999999999</v>
      </c>
      <c r="Q64" s="17">
        <f t="shared" si="5"/>
        <v>0</v>
      </c>
      <c r="R64" s="17">
        <f t="shared" si="5"/>
        <v>0.10385</v>
      </c>
      <c r="S64" s="17">
        <f t="shared" si="5"/>
        <v>0.68769999999999998</v>
      </c>
      <c r="T64" s="18"/>
      <c r="U64" s="17">
        <f t="shared" si="6"/>
        <v>5.1924999999999999E-2</v>
      </c>
      <c r="V64" s="17">
        <f t="shared" si="6"/>
        <v>0.39577499999999999</v>
      </c>
      <c r="W64" s="18"/>
      <c r="X64" s="3">
        <f>Inputs!$B$7/2*U64</f>
        <v>0.62309999999999999</v>
      </c>
      <c r="Y64" s="3">
        <f>Inputs!$B$7/2*V64</f>
        <v>4.7492999999999999</v>
      </c>
      <c r="Z64" s="18"/>
      <c r="AA64" s="3">
        <f t="shared" si="7"/>
        <v>5.3723999999999998</v>
      </c>
      <c r="AB64" s="4"/>
    </row>
    <row r="65" spans="1:28" x14ac:dyDescent="0.25">
      <c r="A65" s="17">
        <f t="shared" si="8"/>
        <v>62</v>
      </c>
      <c r="B65" s="17"/>
      <c r="C65" s="17">
        <f t="shared" si="13"/>
        <v>136.4</v>
      </c>
      <c r="D65" s="17">
        <v>0</v>
      </c>
      <c r="E65" s="17">
        <f t="shared" si="0"/>
        <v>0.24</v>
      </c>
      <c r="F65" s="3">
        <f t="shared" si="9"/>
        <v>0</v>
      </c>
      <c r="G65" s="17"/>
      <c r="H65" s="17">
        <f t="shared" si="1"/>
        <v>2</v>
      </c>
      <c r="I65" s="17">
        <f t="shared" si="2"/>
        <v>-2</v>
      </c>
      <c r="J65" s="18"/>
      <c r="K65" s="17">
        <f t="shared" si="3"/>
        <v>136.4</v>
      </c>
      <c r="L65" s="17">
        <f t="shared" si="10"/>
        <v>0</v>
      </c>
      <c r="M65" s="17">
        <f t="shared" si="11"/>
        <v>0.33503333333333329</v>
      </c>
      <c r="N65" s="3">
        <f t="shared" si="12"/>
        <v>0.67006666666666659</v>
      </c>
      <c r="O65" s="17"/>
      <c r="P65" s="17">
        <f t="shared" si="4"/>
        <v>136.4</v>
      </c>
      <c r="Q65" s="17">
        <f t="shared" si="5"/>
        <v>0</v>
      </c>
      <c r="R65" s="17">
        <f t="shared" si="5"/>
        <v>9.5033333333333303E-2</v>
      </c>
      <c r="S65" s="17">
        <f t="shared" si="5"/>
        <v>0.67006666666666659</v>
      </c>
      <c r="T65" s="18"/>
      <c r="U65" s="17">
        <f t="shared" si="6"/>
        <v>4.7516666666666652E-2</v>
      </c>
      <c r="V65" s="17">
        <f t="shared" si="6"/>
        <v>0.38254999999999995</v>
      </c>
      <c r="W65" s="18"/>
      <c r="X65" s="3">
        <f>Inputs!$B$7/2*U65</f>
        <v>0.57019999999999982</v>
      </c>
      <c r="Y65" s="3">
        <f>Inputs!$B$7/2*V65</f>
        <v>4.5905999999999993</v>
      </c>
      <c r="Z65" s="18"/>
      <c r="AA65" s="3">
        <f t="shared" si="7"/>
        <v>5.1607999999999992</v>
      </c>
      <c r="AB65" s="4"/>
    </row>
    <row r="66" spans="1:28" x14ac:dyDescent="0.25">
      <c r="A66" s="17">
        <f t="shared" si="8"/>
        <v>63</v>
      </c>
      <c r="B66" s="17"/>
      <c r="C66" s="17">
        <f t="shared" si="13"/>
        <v>138.6</v>
      </c>
      <c r="D66" s="17">
        <v>0</v>
      </c>
      <c r="E66" s="17">
        <f t="shared" si="0"/>
        <v>0.24</v>
      </c>
      <c r="F66" s="3">
        <f t="shared" si="9"/>
        <v>0</v>
      </c>
      <c r="G66" s="17"/>
      <c r="H66" s="17">
        <f t="shared" si="1"/>
        <v>2</v>
      </c>
      <c r="I66" s="17">
        <f t="shared" si="2"/>
        <v>-2</v>
      </c>
      <c r="J66" s="18"/>
      <c r="K66" s="17">
        <f t="shared" si="3"/>
        <v>138.6</v>
      </c>
      <c r="L66" s="17">
        <f t="shared" si="10"/>
        <v>0</v>
      </c>
      <c r="M66" s="17">
        <f t="shared" si="11"/>
        <v>0.32621666666666665</v>
      </c>
      <c r="N66" s="3">
        <f t="shared" si="12"/>
        <v>0.65243333333333331</v>
      </c>
      <c r="O66" s="17"/>
      <c r="P66" s="17">
        <f t="shared" si="4"/>
        <v>138.6</v>
      </c>
      <c r="Q66" s="17">
        <f t="shared" si="5"/>
        <v>0</v>
      </c>
      <c r="R66" s="17">
        <f t="shared" si="5"/>
        <v>8.6216666666666664E-2</v>
      </c>
      <c r="S66" s="17">
        <f t="shared" si="5"/>
        <v>0.65243333333333331</v>
      </c>
      <c r="T66" s="18"/>
      <c r="U66" s="17">
        <f t="shared" si="6"/>
        <v>4.3108333333333332E-2</v>
      </c>
      <c r="V66" s="17">
        <f t="shared" si="6"/>
        <v>0.36932500000000001</v>
      </c>
      <c r="W66" s="18"/>
      <c r="X66" s="3">
        <f>Inputs!$B$7/2*U66</f>
        <v>0.51729999999999998</v>
      </c>
      <c r="Y66" s="3">
        <f>Inputs!$B$7/2*V66</f>
        <v>4.4319000000000006</v>
      </c>
      <c r="Z66" s="18"/>
      <c r="AA66" s="3">
        <f t="shared" si="7"/>
        <v>4.9492000000000003</v>
      </c>
      <c r="AB66" s="4"/>
    </row>
    <row r="67" spans="1:28" x14ac:dyDescent="0.25">
      <c r="A67" s="17">
        <f t="shared" si="8"/>
        <v>64</v>
      </c>
      <c r="B67" s="17"/>
      <c r="C67" s="17">
        <f t="shared" si="13"/>
        <v>140.80000000000001</v>
      </c>
      <c r="D67" s="17">
        <v>0</v>
      </c>
      <c r="E67" s="17">
        <f t="shared" si="0"/>
        <v>0.24</v>
      </c>
      <c r="F67" s="3">
        <f t="shared" si="9"/>
        <v>0</v>
      </c>
      <c r="G67" s="17"/>
      <c r="H67" s="17">
        <f t="shared" si="1"/>
        <v>2</v>
      </c>
      <c r="I67" s="17">
        <f t="shared" si="2"/>
        <v>-2</v>
      </c>
      <c r="J67" s="18"/>
      <c r="K67" s="17">
        <f t="shared" si="3"/>
        <v>140.80000000000001</v>
      </c>
      <c r="L67" s="17">
        <f t="shared" si="10"/>
        <v>0</v>
      </c>
      <c r="M67" s="17">
        <f t="shared" si="11"/>
        <v>0.31739999999999996</v>
      </c>
      <c r="N67" s="3">
        <f t="shared" si="12"/>
        <v>0.63479999999999992</v>
      </c>
      <c r="O67" s="17"/>
      <c r="P67" s="17">
        <f t="shared" si="4"/>
        <v>140.80000000000001</v>
      </c>
      <c r="Q67" s="17">
        <f t="shared" si="5"/>
        <v>0</v>
      </c>
      <c r="R67" s="17">
        <f t="shared" si="5"/>
        <v>7.7399999999999969E-2</v>
      </c>
      <c r="S67" s="17">
        <f t="shared" si="5"/>
        <v>0.63479999999999992</v>
      </c>
      <c r="T67" s="18"/>
      <c r="U67" s="17">
        <f t="shared" si="6"/>
        <v>3.8699999999999984E-2</v>
      </c>
      <c r="V67" s="17">
        <f t="shared" si="6"/>
        <v>0.35609999999999997</v>
      </c>
      <c r="W67" s="18"/>
      <c r="X67" s="3">
        <f>Inputs!$B$7/2*U67</f>
        <v>0.46439999999999981</v>
      </c>
      <c r="Y67" s="3">
        <f>Inputs!$B$7/2*V67</f>
        <v>4.2731999999999992</v>
      </c>
      <c r="Z67" s="18"/>
      <c r="AA67" s="3">
        <f t="shared" si="7"/>
        <v>4.7375999999999987</v>
      </c>
      <c r="AB67" s="4"/>
    </row>
    <row r="68" spans="1:28" x14ac:dyDescent="0.25">
      <c r="A68" s="17">
        <f t="shared" si="8"/>
        <v>65</v>
      </c>
      <c r="B68" s="17"/>
      <c r="C68" s="17">
        <f t="shared" si="13"/>
        <v>143</v>
      </c>
      <c r="D68" s="17">
        <v>0</v>
      </c>
      <c r="E68" s="17">
        <f t="shared" ref="E68:E100" si="14">IF(AVERAGE(D68,F68)&lt;0.24,0.24,AVERAGE(D68,F68))</f>
        <v>0.24</v>
      </c>
      <c r="F68" s="3">
        <f t="shared" si="9"/>
        <v>0</v>
      </c>
      <c r="G68" s="17"/>
      <c r="H68" s="17">
        <f t="shared" ref="H68:H103" si="15">E68/12*100</f>
        <v>2</v>
      </c>
      <c r="I68" s="17">
        <f t="shared" ref="I68:I103" si="16">(F68-E68)/12*100</f>
        <v>-2</v>
      </c>
      <c r="J68" s="18"/>
      <c r="K68" s="17">
        <f t="shared" ref="K68:K103" si="17">C68</f>
        <v>143</v>
      </c>
      <c r="L68" s="17">
        <f t="shared" si="10"/>
        <v>0</v>
      </c>
      <c r="M68" s="17">
        <f t="shared" si="11"/>
        <v>0.30858333333333327</v>
      </c>
      <c r="N68" s="3">
        <f t="shared" si="12"/>
        <v>0.61716666666666653</v>
      </c>
      <c r="O68" s="17"/>
      <c r="P68" s="17">
        <f t="shared" ref="P68:P103" si="18">K68</f>
        <v>143</v>
      </c>
      <c r="Q68" s="17">
        <f t="shared" ref="Q68:S103" si="19">L68-D68</f>
        <v>0</v>
      </c>
      <c r="R68" s="17">
        <f t="shared" si="19"/>
        <v>6.8583333333333274E-2</v>
      </c>
      <c r="S68" s="17">
        <f t="shared" si="19"/>
        <v>0.61716666666666653</v>
      </c>
      <c r="T68" s="18"/>
      <c r="U68" s="17">
        <f t="shared" ref="U68:V103" si="20">AVERAGE(Q68:R68)</f>
        <v>3.4291666666666637E-2</v>
      </c>
      <c r="V68" s="17">
        <f t="shared" si="20"/>
        <v>0.34287499999999993</v>
      </c>
      <c r="W68" s="18"/>
      <c r="X68" s="3">
        <f>Inputs!$B$7/2*U68</f>
        <v>0.41149999999999964</v>
      </c>
      <c r="Y68" s="3">
        <f>Inputs!$B$7/2*V68</f>
        <v>4.1144999999999996</v>
      </c>
      <c r="Z68" s="18"/>
      <c r="AA68" s="3">
        <f t="shared" ref="AA68:AA103" si="21">X68+Y68</f>
        <v>4.5259999999999989</v>
      </c>
      <c r="AB68" s="4"/>
    </row>
    <row r="69" spans="1:28" x14ac:dyDescent="0.25">
      <c r="A69" s="17">
        <f t="shared" ref="A69:A102" si="22">A68+1</f>
        <v>66</v>
      </c>
      <c r="B69" s="17"/>
      <c r="C69" s="17">
        <f t="shared" si="13"/>
        <v>145.20000000000002</v>
      </c>
      <c r="D69" s="17">
        <v>0</v>
      </c>
      <c r="E69" s="17">
        <f t="shared" si="14"/>
        <v>0.24</v>
      </c>
      <c r="F69" s="3">
        <f t="shared" ref="F69:F103" si="23">IF(C69&lt;A$106,F$3*(1-C69/A$106),0)</f>
        <v>0</v>
      </c>
      <c r="G69" s="17"/>
      <c r="H69" s="17">
        <f t="shared" si="15"/>
        <v>2</v>
      </c>
      <c r="I69" s="17">
        <f t="shared" si="16"/>
        <v>-2</v>
      </c>
      <c r="J69" s="18"/>
      <c r="K69" s="17">
        <f t="shared" si="17"/>
        <v>145.20000000000002</v>
      </c>
      <c r="L69" s="17">
        <f t="shared" ref="L69:L103" si="24">IF(K69&gt;50,0,(1-K69/50)/12)</f>
        <v>0</v>
      </c>
      <c r="M69" s="17">
        <f t="shared" ref="M69:M103" si="25">IF(AVERAGE(L69,N69)&lt;0.24,0.24,AVERAGE(L69,N69))</f>
        <v>0.29976666666666663</v>
      </c>
      <c r="N69" s="3">
        <f t="shared" ref="N69:N103" si="26">N$3*(1-K69/C$103)</f>
        <v>0.59953333333333325</v>
      </c>
      <c r="O69" s="17"/>
      <c r="P69" s="17">
        <f t="shared" si="18"/>
        <v>145.20000000000002</v>
      </c>
      <c r="Q69" s="17">
        <f t="shared" si="19"/>
        <v>0</v>
      </c>
      <c r="R69" s="17">
        <f t="shared" si="19"/>
        <v>5.9766666666666635E-2</v>
      </c>
      <c r="S69" s="17">
        <f t="shared" si="19"/>
        <v>0.59953333333333325</v>
      </c>
      <c r="T69" s="18"/>
      <c r="U69" s="17">
        <f t="shared" si="20"/>
        <v>2.9883333333333317E-2</v>
      </c>
      <c r="V69" s="17">
        <f t="shared" si="20"/>
        <v>0.32964999999999994</v>
      </c>
      <c r="W69" s="18"/>
      <c r="X69" s="3">
        <f>Inputs!$B$7/2*U69</f>
        <v>0.35859999999999981</v>
      </c>
      <c r="Y69" s="3">
        <f>Inputs!$B$7/2*V69</f>
        <v>3.9557999999999991</v>
      </c>
      <c r="Z69" s="18"/>
      <c r="AA69" s="3">
        <f t="shared" si="21"/>
        <v>4.3143999999999991</v>
      </c>
      <c r="AB69" s="4"/>
    </row>
    <row r="70" spans="1:28" x14ac:dyDescent="0.25">
      <c r="A70" s="17">
        <f t="shared" si="22"/>
        <v>67</v>
      </c>
      <c r="B70" s="17"/>
      <c r="C70" s="17">
        <f t="shared" ref="C70:C83" si="27">A70/100*C$103</f>
        <v>147.4</v>
      </c>
      <c r="D70" s="17">
        <v>0</v>
      </c>
      <c r="E70" s="17">
        <f t="shared" si="14"/>
        <v>0.24</v>
      </c>
      <c r="F70" s="3">
        <f t="shared" si="23"/>
        <v>0</v>
      </c>
      <c r="G70" s="17"/>
      <c r="H70" s="17">
        <f t="shared" si="15"/>
        <v>2</v>
      </c>
      <c r="I70" s="17">
        <f t="shared" si="16"/>
        <v>-2</v>
      </c>
      <c r="J70" s="18"/>
      <c r="K70" s="17">
        <f t="shared" si="17"/>
        <v>147.4</v>
      </c>
      <c r="L70" s="17">
        <f t="shared" si="24"/>
        <v>0</v>
      </c>
      <c r="M70" s="17">
        <f t="shared" si="25"/>
        <v>0.29094999999999993</v>
      </c>
      <c r="N70" s="3">
        <f t="shared" si="26"/>
        <v>0.58189999999999986</v>
      </c>
      <c r="O70" s="17"/>
      <c r="P70" s="17">
        <f t="shared" si="18"/>
        <v>147.4</v>
      </c>
      <c r="Q70" s="17">
        <f t="shared" si="19"/>
        <v>0</v>
      </c>
      <c r="R70" s="17">
        <f t="shared" si="19"/>
        <v>5.094999999999994E-2</v>
      </c>
      <c r="S70" s="17">
        <f t="shared" si="19"/>
        <v>0.58189999999999986</v>
      </c>
      <c r="T70" s="18"/>
      <c r="U70" s="17">
        <f t="shared" si="20"/>
        <v>2.547499999999997E-2</v>
      </c>
      <c r="V70" s="17">
        <f t="shared" si="20"/>
        <v>0.3164249999999999</v>
      </c>
      <c r="W70" s="18"/>
      <c r="X70" s="3">
        <f>Inputs!$B$7/2*U70</f>
        <v>0.30569999999999964</v>
      </c>
      <c r="Y70" s="3">
        <f>Inputs!$B$7/2*V70</f>
        <v>3.7970999999999986</v>
      </c>
      <c r="Z70" s="18"/>
      <c r="AA70" s="3">
        <f t="shared" si="21"/>
        <v>4.1027999999999984</v>
      </c>
      <c r="AB70" s="4"/>
    </row>
    <row r="71" spans="1:28" x14ac:dyDescent="0.25">
      <c r="A71" s="17">
        <f t="shared" si="22"/>
        <v>68</v>
      </c>
      <c r="B71" s="17"/>
      <c r="C71" s="17">
        <f t="shared" si="27"/>
        <v>149.60000000000002</v>
      </c>
      <c r="D71" s="17">
        <v>0</v>
      </c>
      <c r="E71" s="17">
        <f t="shared" si="14"/>
        <v>0.24</v>
      </c>
      <c r="F71" s="3">
        <f t="shared" si="23"/>
        <v>0</v>
      </c>
      <c r="G71" s="17"/>
      <c r="H71" s="17">
        <f t="shared" si="15"/>
        <v>2</v>
      </c>
      <c r="I71" s="17">
        <f t="shared" si="16"/>
        <v>-2</v>
      </c>
      <c r="J71" s="18"/>
      <c r="K71" s="17">
        <f t="shared" si="17"/>
        <v>149.60000000000002</v>
      </c>
      <c r="L71" s="17">
        <f t="shared" si="24"/>
        <v>0</v>
      </c>
      <c r="M71" s="17">
        <f t="shared" si="25"/>
        <v>0.28213333333333329</v>
      </c>
      <c r="N71" s="3">
        <f t="shared" si="26"/>
        <v>0.56426666666666658</v>
      </c>
      <c r="O71" s="17"/>
      <c r="P71" s="17">
        <f t="shared" si="18"/>
        <v>149.60000000000002</v>
      </c>
      <c r="Q71" s="17">
        <f t="shared" si="19"/>
        <v>0</v>
      </c>
      <c r="R71" s="17">
        <f t="shared" si="19"/>
        <v>4.21333333333333E-2</v>
      </c>
      <c r="S71" s="17">
        <f t="shared" si="19"/>
        <v>0.56426666666666658</v>
      </c>
      <c r="T71" s="18"/>
      <c r="U71" s="17">
        <f t="shared" si="20"/>
        <v>2.106666666666665E-2</v>
      </c>
      <c r="V71" s="17">
        <f t="shared" si="20"/>
        <v>0.30319999999999991</v>
      </c>
      <c r="W71" s="18"/>
      <c r="X71" s="3">
        <f>Inputs!$B$7/2*U71</f>
        <v>0.2527999999999998</v>
      </c>
      <c r="Y71" s="3">
        <f>Inputs!$B$7/2*V71</f>
        <v>3.638399999999999</v>
      </c>
      <c r="Z71" s="18"/>
      <c r="AA71" s="3">
        <f t="shared" si="21"/>
        <v>3.8911999999999987</v>
      </c>
      <c r="AB71" s="4"/>
    </row>
    <row r="72" spans="1:28" x14ac:dyDescent="0.25">
      <c r="A72" s="17">
        <f t="shared" si="22"/>
        <v>69</v>
      </c>
      <c r="B72" s="17"/>
      <c r="C72" s="17">
        <f t="shared" si="27"/>
        <v>151.79999999999998</v>
      </c>
      <c r="D72" s="17">
        <v>0</v>
      </c>
      <c r="E72" s="17">
        <f t="shared" si="14"/>
        <v>0.24</v>
      </c>
      <c r="F72" s="3">
        <f t="shared" si="23"/>
        <v>0</v>
      </c>
      <c r="G72" s="17"/>
      <c r="H72" s="17">
        <f t="shared" si="15"/>
        <v>2</v>
      </c>
      <c r="I72" s="17">
        <f t="shared" si="16"/>
        <v>-2</v>
      </c>
      <c r="J72" s="18"/>
      <c r="K72" s="17">
        <f t="shared" si="17"/>
        <v>151.79999999999998</v>
      </c>
      <c r="L72" s="17">
        <f t="shared" si="24"/>
        <v>0</v>
      </c>
      <c r="M72" s="17">
        <f t="shared" si="25"/>
        <v>0.27331666666666671</v>
      </c>
      <c r="N72" s="3">
        <f t="shared" si="26"/>
        <v>0.54663333333333342</v>
      </c>
      <c r="O72" s="17"/>
      <c r="P72" s="17">
        <f t="shared" si="18"/>
        <v>151.79999999999998</v>
      </c>
      <c r="Q72" s="17">
        <f t="shared" si="19"/>
        <v>0</v>
      </c>
      <c r="R72" s="17">
        <f t="shared" si="19"/>
        <v>3.3316666666666717E-2</v>
      </c>
      <c r="S72" s="17">
        <f t="shared" si="19"/>
        <v>0.54663333333333342</v>
      </c>
      <c r="T72" s="18"/>
      <c r="U72" s="17">
        <f t="shared" si="20"/>
        <v>1.6658333333333358E-2</v>
      </c>
      <c r="V72" s="17">
        <f t="shared" si="20"/>
        <v>0.28997500000000009</v>
      </c>
      <c r="W72" s="18"/>
      <c r="X72" s="3">
        <f>Inputs!$B$7/2*U72</f>
        <v>0.1999000000000003</v>
      </c>
      <c r="Y72" s="3">
        <f>Inputs!$B$7/2*V72</f>
        <v>3.4797000000000011</v>
      </c>
      <c r="Z72" s="18"/>
      <c r="AA72" s="3">
        <f t="shared" si="21"/>
        <v>3.6796000000000015</v>
      </c>
      <c r="AB72" s="4"/>
    </row>
    <row r="73" spans="1:28" x14ac:dyDescent="0.25">
      <c r="A73" s="17">
        <f t="shared" si="22"/>
        <v>70</v>
      </c>
      <c r="B73" s="17"/>
      <c r="C73" s="17">
        <f t="shared" si="27"/>
        <v>154</v>
      </c>
      <c r="D73" s="17">
        <v>0</v>
      </c>
      <c r="E73" s="17">
        <f t="shared" si="14"/>
        <v>0.24</v>
      </c>
      <c r="F73" s="3">
        <f t="shared" si="23"/>
        <v>0</v>
      </c>
      <c r="G73" s="17"/>
      <c r="H73" s="17">
        <f t="shared" si="15"/>
        <v>2</v>
      </c>
      <c r="I73" s="17">
        <f t="shared" si="16"/>
        <v>-2</v>
      </c>
      <c r="J73" s="18"/>
      <c r="K73" s="17">
        <f t="shared" si="17"/>
        <v>154</v>
      </c>
      <c r="L73" s="17">
        <f t="shared" si="24"/>
        <v>0</v>
      </c>
      <c r="M73" s="17">
        <f t="shared" si="25"/>
        <v>0.26450000000000001</v>
      </c>
      <c r="N73" s="3">
        <f t="shared" si="26"/>
        <v>0.52900000000000003</v>
      </c>
      <c r="O73" s="17"/>
      <c r="P73" s="17">
        <f t="shared" si="18"/>
        <v>154</v>
      </c>
      <c r="Q73" s="17">
        <f t="shared" si="19"/>
        <v>0</v>
      </c>
      <c r="R73" s="17">
        <f t="shared" si="19"/>
        <v>2.4500000000000022E-2</v>
      </c>
      <c r="S73" s="17">
        <f t="shared" si="19"/>
        <v>0.52900000000000003</v>
      </c>
      <c r="T73" s="18"/>
      <c r="U73" s="17">
        <f t="shared" si="20"/>
        <v>1.2250000000000011E-2</v>
      </c>
      <c r="V73" s="17">
        <f t="shared" si="20"/>
        <v>0.27675000000000005</v>
      </c>
      <c r="W73" s="18"/>
      <c r="X73" s="3">
        <f>Inputs!$B$7/2*U73</f>
        <v>0.14700000000000013</v>
      </c>
      <c r="Y73" s="3">
        <f>Inputs!$B$7/2*V73</f>
        <v>3.3210000000000006</v>
      </c>
      <c r="Z73" s="18"/>
      <c r="AA73" s="3">
        <f t="shared" si="21"/>
        <v>3.4680000000000009</v>
      </c>
      <c r="AB73" s="4"/>
    </row>
    <row r="74" spans="1:28" x14ac:dyDescent="0.25">
      <c r="A74" s="17">
        <f t="shared" si="22"/>
        <v>71</v>
      </c>
      <c r="B74" s="17"/>
      <c r="C74" s="17">
        <f t="shared" si="27"/>
        <v>156.19999999999999</v>
      </c>
      <c r="D74" s="17">
        <v>0</v>
      </c>
      <c r="E74" s="17">
        <f t="shared" si="14"/>
        <v>0.24</v>
      </c>
      <c r="F74" s="3">
        <f t="shared" si="23"/>
        <v>0</v>
      </c>
      <c r="G74" s="17"/>
      <c r="H74" s="17">
        <f t="shared" si="15"/>
        <v>2</v>
      </c>
      <c r="I74" s="17">
        <f t="shared" si="16"/>
        <v>-2</v>
      </c>
      <c r="J74" s="18"/>
      <c r="K74" s="17">
        <f t="shared" si="17"/>
        <v>156.19999999999999</v>
      </c>
      <c r="L74" s="17">
        <f t="shared" si="24"/>
        <v>0</v>
      </c>
      <c r="M74" s="17">
        <f t="shared" si="25"/>
        <v>0.25568333333333332</v>
      </c>
      <c r="N74" s="3">
        <f t="shared" si="26"/>
        <v>0.51136666666666664</v>
      </c>
      <c r="O74" s="17"/>
      <c r="P74" s="17">
        <f t="shared" si="18"/>
        <v>156.19999999999999</v>
      </c>
      <c r="Q74" s="17">
        <f t="shared" si="19"/>
        <v>0</v>
      </c>
      <c r="R74" s="17">
        <f t="shared" si="19"/>
        <v>1.5683333333333327E-2</v>
      </c>
      <c r="S74" s="17">
        <f t="shared" si="19"/>
        <v>0.51136666666666664</v>
      </c>
      <c r="T74" s="18"/>
      <c r="U74" s="17">
        <f t="shared" si="20"/>
        <v>7.8416666666666635E-3</v>
      </c>
      <c r="V74" s="17">
        <f t="shared" si="20"/>
        <v>0.26352500000000001</v>
      </c>
      <c r="W74" s="18"/>
      <c r="X74" s="3">
        <f>Inputs!$B$7/2*U74</f>
        <v>9.4099999999999961E-2</v>
      </c>
      <c r="Y74" s="3">
        <f>Inputs!$B$7/2*V74</f>
        <v>3.1623000000000001</v>
      </c>
      <c r="Z74" s="18"/>
      <c r="AA74" s="3">
        <f t="shared" si="21"/>
        <v>3.2564000000000002</v>
      </c>
      <c r="AB74" s="4"/>
    </row>
    <row r="75" spans="1:28" x14ac:dyDescent="0.25">
      <c r="A75" s="17">
        <f t="shared" si="22"/>
        <v>72</v>
      </c>
      <c r="B75" s="17"/>
      <c r="C75" s="17">
        <f t="shared" si="27"/>
        <v>158.4</v>
      </c>
      <c r="D75" s="17">
        <v>0</v>
      </c>
      <c r="E75" s="17">
        <f t="shared" si="14"/>
        <v>0.24</v>
      </c>
      <c r="F75" s="3">
        <f t="shared" si="23"/>
        <v>0</v>
      </c>
      <c r="G75" s="17"/>
      <c r="H75" s="17">
        <f t="shared" si="15"/>
        <v>2</v>
      </c>
      <c r="I75" s="17">
        <f t="shared" si="16"/>
        <v>-2</v>
      </c>
      <c r="J75" s="18"/>
      <c r="K75" s="17">
        <f t="shared" si="17"/>
        <v>158.4</v>
      </c>
      <c r="L75" s="17">
        <f t="shared" si="24"/>
        <v>0</v>
      </c>
      <c r="M75" s="17">
        <f t="shared" si="25"/>
        <v>0.24686666666666668</v>
      </c>
      <c r="N75" s="3">
        <f t="shared" si="26"/>
        <v>0.49373333333333336</v>
      </c>
      <c r="O75" s="17"/>
      <c r="P75" s="17">
        <f t="shared" si="18"/>
        <v>158.4</v>
      </c>
      <c r="Q75" s="17">
        <f t="shared" si="19"/>
        <v>0</v>
      </c>
      <c r="R75" s="17">
        <f t="shared" si="19"/>
        <v>6.8666666666666876E-3</v>
      </c>
      <c r="S75" s="17">
        <f t="shared" si="19"/>
        <v>0.49373333333333336</v>
      </c>
      <c r="T75" s="18"/>
      <c r="U75" s="17">
        <f t="shared" si="20"/>
        <v>3.4333333333333438E-3</v>
      </c>
      <c r="V75" s="17">
        <f t="shared" si="20"/>
        <v>0.25030000000000002</v>
      </c>
      <c r="W75" s="18"/>
      <c r="X75" s="3">
        <f>Inputs!$B$7/2*U75</f>
        <v>4.1200000000000125E-2</v>
      </c>
      <c r="Y75" s="3">
        <f>Inputs!$B$7/2*V75</f>
        <v>3.0036000000000005</v>
      </c>
      <c r="Z75" s="18"/>
      <c r="AA75" s="3">
        <f t="shared" si="21"/>
        <v>3.0448000000000004</v>
      </c>
      <c r="AB75" s="4"/>
    </row>
    <row r="76" spans="1:28" x14ac:dyDescent="0.25">
      <c r="A76" s="17">
        <f t="shared" si="22"/>
        <v>73</v>
      </c>
      <c r="B76" s="17"/>
      <c r="C76" s="17">
        <f t="shared" si="27"/>
        <v>160.6</v>
      </c>
      <c r="D76" s="17">
        <v>0</v>
      </c>
      <c r="E76" s="17">
        <f t="shared" si="14"/>
        <v>0.24</v>
      </c>
      <c r="F76" s="3">
        <f t="shared" si="23"/>
        <v>0</v>
      </c>
      <c r="G76" s="17"/>
      <c r="H76" s="17">
        <f t="shared" si="15"/>
        <v>2</v>
      </c>
      <c r="I76" s="17">
        <f t="shared" si="16"/>
        <v>-2</v>
      </c>
      <c r="J76" s="18"/>
      <c r="K76" s="17">
        <f t="shared" si="17"/>
        <v>160.6</v>
      </c>
      <c r="L76" s="17">
        <f t="shared" si="24"/>
        <v>0</v>
      </c>
      <c r="M76" s="17">
        <f t="shared" si="25"/>
        <v>0.24</v>
      </c>
      <c r="N76" s="3">
        <f t="shared" si="26"/>
        <v>0.47609999999999997</v>
      </c>
      <c r="O76" s="17"/>
      <c r="P76" s="17">
        <f t="shared" si="18"/>
        <v>160.6</v>
      </c>
      <c r="Q76" s="17">
        <f t="shared" si="19"/>
        <v>0</v>
      </c>
      <c r="R76" s="17">
        <f t="shared" si="19"/>
        <v>0</v>
      </c>
      <c r="S76" s="17">
        <f t="shared" si="19"/>
        <v>0.47609999999999997</v>
      </c>
      <c r="T76" s="18"/>
      <c r="U76" s="17">
        <f t="shared" si="20"/>
        <v>0</v>
      </c>
      <c r="V76" s="17">
        <f t="shared" si="20"/>
        <v>0.23804999999999998</v>
      </c>
      <c r="W76" s="18"/>
      <c r="X76" s="3">
        <f>Inputs!$B$7/2*U76</f>
        <v>0</v>
      </c>
      <c r="Y76" s="3">
        <f>Inputs!$B$7/2*V76</f>
        <v>2.8565999999999998</v>
      </c>
      <c r="Z76" s="18"/>
      <c r="AA76" s="3">
        <f t="shared" si="21"/>
        <v>2.8565999999999998</v>
      </c>
      <c r="AB76" s="4"/>
    </row>
    <row r="77" spans="1:28" x14ac:dyDescent="0.25">
      <c r="A77" s="17">
        <f t="shared" si="22"/>
        <v>74</v>
      </c>
      <c r="B77" s="17"/>
      <c r="C77" s="17">
        <f t="shared" si="27"/>
        <v>162.80000000000001</v>
      </c>
      <c r="D77" s="17">
        <v>0</v>
      </c>
      <c r="E77" s="17">
        <f t="shared" si="14"/>
        <v>0.24</v>
      </c>
      <c r="F77" s="3">
        <f t="shared" si="23"/>
        <v>0</v>
      </c>
      <c r="G77" s="17"/>
      <c r="H77" s="17">
        <f t="shared" si="15"/>
        <v>2</v>
      </c>
      <c r="I77" s="17">
        <f t="shared" si="16"/>
        <v>-2</v>
      </c>
      <c r="J77" s="18"/>
      <c r="K77" s="17">
        <f t="shared" si="17"/>
        <v>162.80000000000001</v>
      </c>
      <c r="L77" s="17">
        <f t="shared" si="24"/>
        <v>0</v>
      </c>
      <c r="M77" s="17">
        <f t="shared" si="25"/>
        <v>0.24</v>
      </c>
      <c r="N77" s="3">
        <f t="shared" si="26"/>
        <v>0.45846666666666647</v>
      </c>
      <c r="O77" s="17"/>
      <c r="P77" s="17">
        <f t="shared" si="18"/>
        <v>162.80000000000001</v>
      </c>
      <c r="Q77" s="17">
        <f t="shared" si="19"/>
        <v>0</v>
      </c>
      <c r="R77" s="17">
        <f t="shared" si="19"/>
        <v>0</v>
      </c>
      <c r="S77" s="17">
        <f t="shared" si="19"/>
        <v>0.45846666666666647</v>
      </c>
      <c r="T77" s="18"/>
      <c r="U77" s="17">
        <f t="shared" si="20"/>
        <v>0</v>
      </c>
      <c r="V77" s="17">
        <f t="shared" si="20"/>
        <v>0.22923333333333323</v>
      </c>
      <c r="W77" s="18"/>
      <c r="X77" s="3">
        <f>Inputs!$B$7/2*U77</f>
        <v>0</v>
      </c>
      <c r="Y77" s="3">
        <f>Inputs!$B$7/2*V77</f>
        <v>2.750799999999999</v>
      </c>
      <c r="Z77" s="18"/>
      <c r="AA77" s="3">
        <f t="shared" si="21"/>
        <v>2.750799999999999</v>
      </c>
      <c r="AB77" s="4"/>
    </row>
    <row r="78" spans="1:28" x14ac:dyDescent="0.25">
      <c r="A78" s="17">
        <f t="shared" si="22"/>
        <v>75</v>
      </c>
      <c r="B78" s="17"/>
      <c r="C78" s="17">
        <f t="shared" si="27"/>
        <v>165</v>
      </c>
      <c r="D78" s="17">
        <v>0</v>
      </c>
      <c r="E78" s="17">
        <f t="shared" si="14"/>
        <v>0.24</v>
      </c>
      <c r="F78" s="3">
        <f t="shared" si="23"/>
        <v>0</v>
      </c>
      <c r="G78" s="17"/>
      <c r="H78" s="17">
        <f t="shared" si="15"/>
        <v>2</v>
      </c>
      <c r="I78" s="17">
        <f t="shared" si="16"/>
        <v>-2</v>
      </c>
      <c r="J78" s="18"/>
      <c r="K78" s="17">
        <f t="shared" si="17"/>
        <v>165</v>
      </c>
      <c r="L78" s="17">
        <f t="shared" si="24"/>
        <v>0</v>
      </c>
      <c r="M78" s="17">
        <f t="shared" si="25"/>
        <v>0.24</v>
      </c>
      <c r="N78" s="3">
        <f t="shared" si="26"/>
        <v>0.4408333333333333</v>
      </c>
      <c r="O78" s="17"/>
      <c r="P78" s="17">
        <f t="shared" si="18"/>
        <v>165</v>
      </c>
      <c r="Q78" s="17">
        <f t="shared" si="19"/>
        <v>0</v>
      </c>
      <c r="R78" s="17">
        <f t="shared" si="19"/>
        <v>0</v>
      </c>
      <c r="S78" s="17">
        <f t="shared" si="19"/>
        <v>0.4408333333333333</v>
      </c>
      <c r="T78" s="18"/>
      <c r="U78" s="17">
        <f t="shared" si="20"/>
        <v>0</v>
      </c>
      <c r="V78" s="17">
        <f t="shared" si="20"/>
        <v>0.22041666666666665</v>
      </c>
      <c r="W78" s="18"/>
      <c r="X78" s="3">
        <f>Inputs!$B$7/2*U78</f>
        <v>0</v>
      </c>
      <c r="Y78" s="3">
        <f>Inputs!$B$7/2*V78</f>
        <v>2.6449999999999996</v>
      </c>
      <c r="Z78" s="18"/>
      <c r="AA78" s="3">
        <f t="shared" si="21"/>
        <v>2.6449999999999996</v>
      </c>
      <c r="AB78" s="4"/>
    </row>
    <row r="79" spans="1:28" x14ac:dyDescent="0.25">
      <c r="A79" s="17">
        <f t="shared" si="22"/>
        <v>76</v>
      </c>
      <c r="B79" s="17"/>
      <c r="C79" s="17">
        <f t="shared" si="27"/>
        <v>167.2</v>
      </c>
      <c r="D79" s="17">
        <v>0</v>
      </c>
      <c r="E79" s="17">
        <f t="shared" si="14"/>
        <v>0.24</v>
      </c>
      <c r="F79" s="3">
        <f t="shared" si="23"/>
        <v>0</v>
      </c>
      <c r="G79" s="17"/>
      <c r="H79" s="17">
        <f t="shared" si="15"/>
        <v>2</v>
      </c>
      <c r="I79" s="17">
        <f t="shared" si="16"/>
        <v>-2</v>
      </c>
      <c r="J79" s="18"/>
      <c r="K79" s="17">
        <f t="shared" si="17"/>
        <v>167.2</v>
      </c>
      <c r="L79" s="17">
        <f t="shared" si="24"/>
        <v>0</v>
      </c>
      <c r="M79" s="17">
        <f t="shared" si="25"/>
        <v>0.24</v>
      </c>
      <c r="N79" s="3">
        <f t="shared" si="26"/>
        <v>0.42320000000000013</v>
      </c>
      <c r="O79" s="17"/>
      <c r="P79" s="17">
        <f t="shared" si="18"/>
        <v>167.2</v>
      </c>
      <c r="Q79" s="17">
        <f t="shared" si="19"/>
        <v>0</v>
      </c>
      <c r="R79" s="17">
        <f t="shared" si="19"/>
        <v>0</v>
      </c>
      <c r="S79" s="17">
        <f t="shared" si="19"/>
        <v>0.42320000000000013</v>
      </c>
      <c r="T79" s="18"/>
      <c r="U79" s="17">
        <f t="shared" si="20"/>
        <v>0</v>
      </c>
      <c r="V79" s="17">
        <f t="shared" si="20"/>
        <v>0.21160000000000007</v>
      </c>
      <c r="W79" s="18"/>
      <c r="X79" s="3">
        <f>Inputs!$B$7/2*U79</f>
        <v>0</v>
      </c>
      <c r="Y79" s="3">
        <f>Inputs!$B$7/2*V79</f>
        <v>2.539200000000001</v>
      </c>
      <c r="Z79" s="18"/>
      <c r="AA79" s="3">
        <f t="shared" si="21"/>
        <v>2.539200000000001</v>
      </c>
      <c r="AB79" s="4"/>
    </row>
    <row r="80" spans="1:28" x14ac:dyDescent="0.25">
      <c r="A80" s="17">
        <f t="shared" si="22"/>
        <v>77</v>
      </c>
      <c r="B80" s="17"/>
      <c r="C80" s="17">
        <f t="shared" si="27"/>
        <v>169.4</v>
      </c>
      <c r="D80" s="17">
        <v>0</v>
      </c>
      <c r="E80" s="17">
        <f t="shared" si="14"/>
        <v>0.24</v>
      </c>
      <c r="F80" s="3">
        <f t="shared" si="23"/>
        <v>0</v>
      </c>
      <c r="G80" s="17"/>
      <c r="H80" s="17">
        <f t="shared" si="15"/>
        <v>2</v>
      </c>
      <c r="I80" s="17">
        <f t="shared" si="16"/>
        <v>-2</v>
      </c>
      <c r="J80" s="18"/>
      <c r="K80" s="17">
        <f t="shared" si="17"/>
        <v>169.4</v>
      </c>
      <c r="L80" s="17">
        <f t="shared" si="24"/>
        <v>0</v>
      </c>
      <c r="M80" s="17">
        <f t="shared" si="25"/>
        <v>0.24</v>
      </c>
      <c r="N80" s="3">
        <f t="shared" si="26"/>
        <v>0.40556666666666663</v>
      </c>
      <c r="O80" s="17"/>
      <c r="P80" s="17">
        <f t="shared" si="18"/>
        <v>169.4</v>
      </c>
      <c r="Q80" s="17">
        <f t="shared" si="19"/>
        <v>0</v>
      </c>
      <c r="R80" s="17">
        <f t="shared" si="19"/>
        <v>0</v>
      </c>
      <c r="S80" s="17">
        <f t="shared" si="19"/>
        <v>0.40556666666666663</v>
      </c>
      <c r="T80" s="18"/>
      <c r="U80" s="17">
        <f t="shared" si="20"/>
        <v>0</v>
      </c>
      <c r="V80" s="17">
        <f t="shared" si="20"/>
        <v>0.20278333333333332</v>
      </c>
      <c r="W80" s="18"/>
      <c r="X80" s="3">
        <f>Inputs!$B$7/2*U80</f>
        <v>0</v>
      </c>
      <c r="Y80" s="3">
        <f>Inputs!$B$7/2*V80</f>
        <v>2.4333999999999998</v>
      </c>
      <c r="Z80" s="18"/>
      <c r="AA80" s="3">
        <f t="shared" si="21"/>
        <v>2.4333999999999998</v>
      </c>
      <c r="AB80" s="4"/>
    </row>
    <row r="81" spans="1:28" x14ac:dyDescent="0.25">
      <c r="A81" s="17">
        <f t="shared" si="22"/>
        <v>78</v>
      </c>
      <c r="B81" s="17"/>
      <c r="C81" s="17">
        <f t="shared" si="27"/>
        <v>171.6</v>
      </c>
      <c r="D81" s="17">
        <v>0</v>
      </c>
      <c r="E81" s="17">
        <f t="shared" si="14"/>
        <v>0.24</v>
      </c>
      <c r="F81" s="3">
        <f t="shared" si="23"/>
        <v>0</v>
      </c>
      <c r="G81" s="17"/>
      <c r="H81" s="17">
        <f t="shared" si="15"/>
        <v>2</v>
      </c>
      <c r="I81" s="17">
        <f t="shared" si="16"/>
        <v>-2</v>
      </c>
      <c r="J81" s="18"/>
      <c r="K81" s="17">
        <f t="shared" si="17"/>
        <v>171.6</v>
      </c>
      <c r="L81" s="17">
        <f t="shared" si="24"/>
        <v>0</v>
      </c>
      <c r="M81" s="17">
        <f t="shared" si="25"/>
        <v>0.24</v>
      </c>
      <c r="N81" s="3">
        <f t="shared" si="26"/>
        <v>0.38793333333333324</v>
      </c>
      <c r="O81" s="17"/>
      <c r="P81" s="17">
        <f t="shared" si="18"/>
        <v>171.6</v>
      </c>
      <c r="Q81" s="17">
        <f t="shared" si="19"/>
        <v>0</v>
      </c>
      <c r="R81" s="17">
        <f t="shared" si="19"/>
        <v>0</v>
      </c>
      <c r="S81" s="17">
        <f t="shared" si="19"/>
        <v>0.38793333333333324</v>
      </c>
      <c r="T81" s="18"/>
      <c r="U81" s="17">
        <f t="shared" si="20"/>
        <v>0</v>
      </c>
      <c r="V81" s="17">
        <f t="shared" si="20"/>
        <v>0.19396666666666662</v>
      </c>
      <c r="W81" s="18"/>
      <c r="X81" s="3">
        <f>Inputs!$B$7/2*U81</f>
        <v>0</v>
      </c>
      <c r="Y81" s="3">
        <f>Inputs!$B$7/2*V81</f>
        <v>2.3275999999999994</v>
      </c>
      <c r="Z81" s="18"/>
      <c r="AA81" s="3">
        <f t="shared" si="21"/>
        <v>2.3275999999999994</v>
      </c>
      <c r="AB81" s="4"/>
    </row>
    <row r="82" spans="1:28" x14ac:dyDescent="0.25">
      <c r="A82" s="17">
        <f t="shared" si="22"/>
        <v>79</v>
      </c>
      <c r="B82" s="17"/>
      <c r="C82" s="17">
        <f t="shared" si="27"/>
        <v>173.8</v>
      </c>
      <c r="D82" s="17">
        <v>0</v>
      </c>
      <c r="E82" s="17">
        <f t="shared" si="14"/>
        <v>0.24</v>
      </c>
      <c r="F82" s="3">
        <f t="shared" si="23"/>
        <v>0</v>
      </c>
      <c r="G82" s="17"/>
      <c r="H82" s="17">
        <f t="shared" si="15"/>
        <v>2</v>
      </c>
      <c r="I82" s="17">
        <f t="shared" si="16"/>
        <v>-2</v>
      </c>
      <c r="J82" s="18"/>
      <c r="K82" s="17">
        <f t="shared" si="17"/>
        <v>173.8</v>
      </c>
      <c r="L82" s="17">
        <f t="shared" si="24"/>
        <v>0</v>
      </c>
      <c r="M82" s="17">
        <f t="shared" si="25"/>
        <v>0.24</v>
      </c>
      <c r="N82" s="3">
        <f t="shared" si="26"/>
        <v>0.37029999999999991</v>
      </c>
      <c r="O82" s="17"/>
      <c r="P82" s="17">
        <f t="shared" si="18"/>
        <v>173.8</v>
      </c>
      <c r="Q82" s="17">
        <f t="shared" si="19"/>
        <v>0</v>
      </c>
      <c r="R82" s="17">
        <f t="shared" si="19"/>
        <v>0</v>
      </c>
      <c r="S82" s="17">
        <f t="shared" si="19"/>
        <v>0.37029999999999991</v>
      </c>
      <c r="T82" s="18"/>
      <c r="U82" s="17">
        <f t="shared" si="20"/>
        <v>0</v>
      </c>
      <c r="V82" s="17">
        <f t="shared" si="20"/>
        <v>0.18514999999999995</v>
      </c>
      <c r="W82" s="18"/>
      <c r="X82" s="3">
        <f>Inputs!$B$7/2*U82</f>
        <v>0</v>
      </c>
      <c r="Y82" s="3">
        <f>Inputs!$B$7/2*V82</f>
        <v>2.2217999999999996</v>
      </c>
      <c r="Z82" s="18"/>
      <c r="AA82" s="3">
        <f t="shared" si="21"/>
        <v>2.2217999999999996</v>
      </c>
      <c r="AB82" s="4"/>
    </row>
    <row r="83" spans="1:28" x14ac:dyDescent="0.25">
      <c r="A83" s="17">
        <f t="shared" si="22"/>
        <v>80</v>
      </c>
      <c r="B83" s="17"/>
      <c r="C83" s="17">
        <f t="shared" si="27"/>
        <v>176</v>
      </c>
      <c r="D83" s="17">
        <v>0</v>
      </c>
      <c r="E83" s="17">
        <f t="shared" si="14"/>
        <v>0.24</v>
      </c>
      <c r="F83" s="3">
        <f t="shared" si="23"/>
        <v>0</v>
      </c>
      <c r="G83" s="17"/>
      <c r="H83" s="17">
        <f t="shared" si="15"/>
        <v>2</v>
      </c>
      <c r="I83" s="17">
        <f t="shared" si="16"/>
        <v>-2</v>
      </c>
      <c r="J83" s="18"/>
      <c r="K83" s="17">
        <f t="shared" si="17"/>
        <v>176</v>
      </c>
      <c r="L83" s="17">
        <f t="shared" si="24"/>
        <v>0</v>
      </c>
      <c r="M83" s="17">
        <f t="shared" si="25"/>
        <v>0.24</v>
      </c>
      <c r="N83" s="3">
        <f t="shared" si="26"/>
        <v>0.35266666666666657</v>
      </c>
      <c r="O83" s="17"/>
      <c r="P83" s="17">
        <f t="shared" si="18"/>
        <v>176</v>
      </c>
      <c r="Q83" s="17">
        <f t="shared" si="19"/>
        <v>0</v>
      </c>
      <c r="R83" s="17">
        <f t="shared" si="19"/>
        <v>0</v>
      </c>
      <c r="S83" s="17">
        <f t="shared" si="19"/>
        <v>0.35266666666666657</v>
      </c>
      <c r="T83" s="18"/>
      <c r="U83" s="17">
        <f t="shared" si="20"/>
        <v>0</v>
      </c>
      <c r="V83" s="17">
        <f t="shared" si="20"/>
        <v>0.17633333333333329</v>
      </c>
      <c r="W83" s="18"/>
      <c r="X83" s="3">
        <f>Inputs!$B$7/2*U83</f>
        <v>0</v>
      </c>
      <c r="Y83" s="3">
        <f>Inputs!$B$7/2*V83</f>
        <v>2.1159999999999997</v>
      </c>
      <c r="Z83" s="18"/>
      <c r="AA83" s="3">
        <f t="shared" si="21"/>
        <v>2.1159999999999997</v>
      </c>
      <c r="AB83" s="4"/>
    </row>
    <row r="84" spans="1:28" x14ac:dyDescent="0.25">
      <c r="A84" s="17">
        <f t="shared" si="22"/>
        <v>81</v>
      </c>
      <c r="B84" s="17"/>
      <c r="C84" s="17">
        <f>A84/100*C$103</f>
        <v>178.20000000000002</v>
      </c>
      <c r="D84" s="17">
        <v>0</v>
      </c>
      <c r="E84" s="17">
        <f t="shared" si="14"/>
        <v>0.24</v>
      </c>
      <c r="F84" s="3">
        <f t="shared" si="23"/>
        <v>0</v>
      </c>
      <c r="G84" s="17"/>
      <c r="H84" s="17">
        <f t="shared" si="15"/>
        <v>2</v>
      </c>
      <c r="I84" s="17">
        <f t="shared" si="16"/>
        <v>-2</v>
      </c>
      <c r="J84" s="18"/>
      <c r="K84" s="17">
        <f t="shared" si="17"/>
        <v>178.20000000000002</v>
      </c>
      <c r="L84" s="17">
        <f t="shared" si="24"/>
        <v>0</v>
      </c>
      <c r="M84" s="17">
        <f t="shared" si="25"/>
        <v>0.24</v>
      </c>
      <c r="N84" s="3">
        <f t="shared" si="26"/>
        <v>0.33503333333333324</v>
      </c>
      <c r="O84" s="17"/>
      <c r="P84" s="17">
        <f t="shared" si="18"/>
        <v>178.20000000000002</v>
      </c>
      <c r="Q84" s="17">
        <f t="shared" si="19"/>
        <v>0</v>
      </c>
      <c r="R84" s="17">
        <f t="shared" si="19"/>
        <v>0</v>
      </c>
      <c r="S84" s="17">
        <f t="shared" si="19"/>
        <v>0.33503333333333324</v>
      </c>
      <c r="T84" s="18"/>
      <c r="U84" s="17">
        <f t="shared" si="20"/>
        <v>0</v>
      </c>
      <c r="V84" s="17">
        <f t="shared" si="20"/>
        <v>0.16751666666666662</v>
      </c>
      <c r="W84" s="18"/>
      <c r="X84" s="3">
        <f>Inputs!$B$7/2*U84</f>
        <v>0</v>
      </c>
      <c r="Y84" s="3">
        <f>Inputs!$B$7/2*V84</f>
        <v>2.0101999999999993</v>
      </c>
      <c r="Z84" s="18"/>
      <c r="AA84" s="3">
        <f t="shared" si="21"/>
        <v>2.0101999999999993</v>
      </c>
      <c r="AB84" s="4"/>
    </row>
    <row r="85" spans="1:28" x14ac:dyDescent="0.25">
      <c r="A85" s="17">
        <f t="shared" si="22"/>
        <v>82</v>
      </c>
      <c r="B85" s="17"/>
      <c r="C85" s="17">
        <f t="shared" ref="C85:C102" si="28">A85/100*C$103</f>
        <v>180.39999999999998</v>
      </c>
      <c r="D85" s="17">
        <v>0</v>
      </c>
      <c r="E85" s="17">
        <f t="shared" si="14"/>
        <v>0.24</v>
      </c>
      <c r="F85" s="3">
        <f t="shared" si="23"/>
        <v>0</v>
      </c>
      <c r="G85" s="17"/>
      <c r="H85" s="17">
        <f t="shared" si="15"/>
        <v>2</v>
      </c>
      <c r="I85" s="17">
        <f t="shared" si="16"/>
        <v>-2</v>
      </c>
      <c r="J85" s="18"/>
      <c r="K85" s="17">
        <f t="shared" si="17"/>
        <v>180.39999999999998</v>
      </c>
      <c r="L85" s="17">
        <f t="shared" si="24"/>
        <v>0</v>
      </c>
      <c r="M85" s="17">
        <f t="shared" si="25"/>
        <v>0.24</v>
      </c>
      <c r="N85" s="3">
        <f t="shared" si="26"/>
        <v>0.31740000000000007</v>
      </c>
      <c r="O85" s="17"/>
      <c r="P85" s="17">
        <f t="shared" si="18"/>
        <v>180.39999999999998</v>
      </c>
      <c r="Q85" s="17">
        <f t="shared" si="19"/>
        <v>0</v>
      </c>
      <c r="R85" s="17">
        <f t="shared" si="19"/>
        <v>0</v>
      </c>
      <c r="S85" s="17">
        <f t="shared" si="19"/>
        <v>0.31740000000000007</v>
      </c>
      <c r="T85" s="18"/>
      <c r="U85" s="17">
        <f t="shared" si="20"/>
        <v>0</v>
      </c>
      <c r="V85" s="17">
        <f t="shared" si="20"/>
        <v>0.15870000000000004</v>
      </c>
      <c r="W85" s="18"/>
      <c r="X85" s="3">
        <f>Inputs!$B$7/2*U85</f>
        <v>0</v>
      </c>
      <c r="Y85" s="3">
        <f>Inputs!$B$7/2*V85</f>
        <v>1.9044000000000003</v>
      </c>
      <c r="Z85" s="18"/>
      <c r="AA85" s="3">
        <f t="shared" si="21"/>
        <v>1.9044000000000003</v>
      </c>
      <c r="AB85" s="4"/>
    </row>
    <row r="86" spans="1:28" x14ac:dyDescent="0.25">
      <c r="A86" s="17">
        <f t="shared" si="22"/>
        <v>83</v>
      </c>
      <c r="B86" s="17"/>
      <c r="C86" s="17">
        <f t="shared" si="28"/>
        <v>182.6</v>
      </c>
      <c r="D86" s="17">
        <v>0</v>
      </c>
      <c r="E86" s="17">
        <f t="shared" si="14"/>
        <v>0.24</v>
      </c>
      <c r="F86" s="3">
        <f t="shared" si="23"/>
        <v>0</v>
      </c>
      <c r="G86" s="17"/>
      <c r="H86" s="17">
        <f t="shared" si="15"/>
        <v>2</v>
      </c>
      <c r="I86" s="17">
        <f t="shared" si="16"/>
        <v>-2</v>
      </c>
      <c r="J86" s="18"/>
      <c r="K86" s="17">
        <f t="shared" si="17"/>
        <v>182.6</v>
      </c>
      <c r="L86" s="17">
        <f t="shared" si="24"/>
        <v>0</v>
      </c>
      <c r="M86" s="17">
        <f t="shared" si="25"/>
        <v>0.24</v>
      </c>
      <c r="N86" s="3">
        <f t="shared" si="26"/>
        <v>0.29976666666666674</v>
      </c>
      <c r="O86" s="17"/>
      <c r="P86" s="17">
        <f t="shared" si="18"/>
        <v>182.6</v>
      </c>
      <c r="Q86" s="17">
        <f t="shared" si="19"/>
        <v>0</v>
      </c>
      <c r="R86" s="17">
        <f t="shared" si="19"/>
        <v>0</v>
      </c>
      <c r="S86" s="17">
        <f t="shared" si="19"/>
        <v>0.29976666666666674</v>
      </c>
      <c r="T86" s="18"/>
      <c r="U86" s="17">
        <f t="shared" si="20"/>
        <v>0</v>
      </c>
      <c r="V86" s="17">
        <f t="shared" si="20"/>
        <v>0.14988333333333337</v>
      </c>
      <c r="W86" s="18"/>
      <c r="X86" s="3">
        <f>Inputs!$B$7/2*U86</f>
        <v>0</v>
      </c>
      <c r="Y86" s="3">
        <f>Inputs!$B$7/2*V86</f>
        <v>1.7986000000000004</v>
      </c>
      <c r="Z86" s="18"/>
      <c r="AA86" s="3">
        <f t="shared" si="21"/>
        <v>1.7986000000000004</v>
      </c>
      <c r="AB86" s="4"/>
    </row>
    <row r="87" spans="1:28" x14ac:dyDescent="0.25">
      <c r="A87" s="17">
        <f t="shared" si="22"/>
        <v>84</v>
      </c>
      <c r="B87" s="17"/>
      <c r="C87" s="17">
        <f t="shared" si="28"/>
        <v>184.79999999999998</v>
      </c>
      <c r="D87" s="17">
        <v>0</v>
      </c>
      <c r="E87" s="17">
        <f t="shared" si="14"/>
        <v>0.24</v>
      </c>
      <c r="F87" s="3">
        <f t="shared" si="23"/>
        <v>0</v>
      </c>
      <c r="G87" s="17"/>
      <c r="H87" s="17">
        <f t="shared" si="15"/>
        <v>2</v>
      </c>
      <c r="I87" s="17">
        <f t="shared" si="16"/>
        <v>-2</v>
      </c>
      <c r="J87" s="18"/>
      <c r="K87" s="17">
        <f t="shared" si="17"/>
        <v>184.79999999999998</v>
      </c>
      <c r="L87" s="17">
        <f t="shared" si="24"/>
        <v>0</v>
      </c>
      <c r="M87" s="17">
        <f t="shared" si="25"/>
        <v>0.24</v>
      </c>
      <c r="N87" s="3">
        <f t="shared" si="26"/>
        <v>0.28213333333333335</v>
      </c>
      <c r="O87" s="17"/>
      <c r="P87" s="17">
        <f t="shared" si="18"/>
        <v>184.79999999999998</v>
      </c>
      <c r="Q87" s="17">
        <f t="shared" si="19"/>
        <v>0</v>
      </c>
      <c r="R87" s="17">
        <f t="shared" si="19"/>
        <v>0</v>
      </c>
      <c r="S87" s="17">
        <f t="shared" si="19"/>
        <v>0.28213333333333335</v>
      </c>
      <c r="T87" s="18"/>
      <c r="U87" s="17">
        <f t="shared" si="20"/>
        <v>0</v>
      </c>
      <c r="V87" s="17">
        <f t="shared" si="20"/>
        <v>0.14106666666666667</v>
      </c>
      <c r="W87" s="18"/>
      <c r="X87" s="3">
        <f>Inputs!$B$7/2*U87</f>
        <v>0</v>
      </c>
      <c r="Y87" s="3">
        <f>Inputs!$B$7/2*V87</f>
        <v>1.6928000000000001</v>
      </c>
      <c r="Z87" s="18"/>
      <c r="AA87" s="3">
        <f t="shared" si="21"/>
        <v>1.6928000000000001</v>
      </c>
      <c r="AB87" s="4"/>
    </row>
    <row r="88" spans="1:28" x14ac:dyDescent="0.25">
      <c r="A88" s="17">
        <f t="shared" si="22"/>
        <v>85</v>
      </c>
      <c r="B88" s="17"/>
      <c r="C88" s="17">
        <f t="shared" si="28"/>
        <v>187</v>
      </c>
      <c r="D88" s="17">
        <v>0</v>
      </c>
      <c r="E88" s="17">
        <f t="shared" si="14"/>
        <v>0.24</v>
      </c>
      <c r="F88" s="3">
        <f t="shared" si="23"/>
        <v>0</v>
      </c>
      <c r="G88" s="17"/>
      <c r="H88" s="17">
        <f t="shared" si="15"/>
        <v>2</v>
      </c>
      <c r="I88" s="17">
        <f t="shared" si="16"/>
        <v>-2</v>
      </c>
      <c r="J88" s="18"/>
      <c r="K88" s="17">
        <f t="shared" si="17"/>
        <v>187</v>
      </c>
      <c r="L88" s="17">
        <f t="shared" si="24"/>
        <v>0</v>
      </c>
      <c r="M88" s="17">
        <f t="shared" si="25"/>
        <v>0.24</v>
      </c>
      <c r="N88" s="3">
        <f t="shared" si="26"/>
        <v>0.26450000000000001</v>
      </c>
      <c r="O88" s="17"/>
      <c r="P88" s="17">
        <f t="shared" si="18"/>
        <v>187</v>
      </c>
      <c r="Q88" s="17">
        <f t="shared" si="19"/>
        <v>0</v>
      </c>
      <c r="R88" s="17">
        <f t="shared" si="19"/>
        <v>0</v>
      </c>
      <c r="S88" s="17">
        <f t="shared" si="19"/>
        <v>0.26450000000000001</v>
      </c>
      <c r="T88" s="18"/>
      <c r="U88" s="17">
        <f t="shared" si="20"/>
        <v>0</v>
      </c>
      <c r="V88" s="17">
        <f t="shared" si="20"/>
        <v>0.13225000000000001</v>
      </c>
      <c r="W88" s="18"/>
      <c r="X88" s="3">
        <f>Inputs!$B$7/2*U88</f>
        <v>0</v>
      </c>
      <c r="Y88" s="3">
        <f>Inputs!$B$7/2*V88</f>
        <v>1.5870000000000002</v>
      </c>
      <c r="Z88" s="18"/>
      <c r="AA88" s="3">
        <f t="shared" si="21"/>
        <v>1.5870000000000002</v>
      </c>
      <c r="AB88" s="4"/>
    </row>
    <row r="89" spans="1:28" x14ac:dyDescent="0.25">
      <c r="A89" s="17">
        <f t="shared" si="22"/>
        <v>86</v>
      </c>
      <c r="B89" s="17"/>
      <c r="C89" s="17">
        <f t="shared" si="28"/>
        <v>189.2</v>
      </c>
      <c r="D89" s="17">
        <v>0</v>
      </c>
      <c r="E89" s="17">
        <f t="shared" si="14"/>
        <v>0.24</v>
      </c>
      <c r="F89" s="3">
        <f t="shared" si="23"/>
        <v>0</v>
      </c>
      <c r="G89" s="17"/>
      <c r="H89" s="17">
        <f t="shared" si="15"/>
        <v>2</v>
      </c>
      <c r="I89" s="17">
        <f t="shared" si="16"/>
        <v>-2</v>
      </c>
      <c r="J89" s="18"/>
      <c r="K89" s="17">
        <f t="shared" si="17"/>
        <v>189.2</v>
      </c>
      <c r="L89" s="17">
        <f t="shared" si="24"/>
        <v>0</v>
      </c>
      <c r="M89" s="17">
        <f t="shared" si="25"/>
        <v>0.24</v>
      </c>
      <c r="N89" s="3">
        <f t="shared" si="26"/>
        <v>0.24686666666666668</v>
      </c>
      <c r="O89" s="17"/>
      <c r="P89" s="17">
        <f t="shared" si="18"/>
        <v>189.2</v>
      </c>
      <c r="Q89" s="17">
        <f t="shared" si="19"/>
        <v>0</v>
      </c>
      <c r="R89" s="17">
        <f t="shared" si="19"/>
        <v>0</v>
      </c>
      <c r="S89" s="17">
        <f t="shared" si="19"/>
        <v>0.24686666666666668</v>
      </c>
      <c r="T89" s="18"/>
      <c r="U89" s="17">
        <f t="shared" si="20"/>
        <v>0</v>
      </c>
      <c r="V89" s="17">
        <f t="shared" si="20"/>
        <v>0.12343333333333334</v>
      </c>
      <c r="W89" s="18"/>
      <c r="X89" s="3">
        <f>Inputs!$B$7/2*U89</f>
        <v>0</v>
      </c>
      <c r="Y89" s="3">
        <f>Inputs!$B$7/2*V89</f>
        <v>1.4812000000000001</v>
      </c>
      <c r="Z89" s="18"/>
      <c r="AA89" s="3">
        <f t="shared" si="21"/>
        <v>1.4812000000000001</v>
      </c>
      <c r="AB89" s="4"/>
    </row>
    <row r="90" spans="1:28" x14ac:dyDescent="0.25">
      <c r="A90" s="17">
        <f t="shared" si="22"/>
        <v>87</v>
      </c>
      <c r="B90" s="17"/>
      <c r="C90" s="17">
        <f t="shared" si="28"/>
        <v>191.4</v>
      </c>
      <c r="D90" s="17">
        <v>0</v>
      </c>
      <c r="E90" s="17">
        <f t="shared" si="14"/>
        <v>0.24</v>
      </c>
      <c r="F90" s="3">
        <f t="shared" si="23"/>
        <v>0</v>
      </c>
      <c r="G90" s="17"/>
      <c r="H90" s="17">
        <f t="shared" si="15"/>
        <v>2</v>
      </c>
      <c r="I90" s="17">
        <f t="shared" si="16"/>
        <v>-2</v>
      </c>
      <c r="J90" s="18"/>
      <c r="K90" s="17">
        <f t="shared" si="17"/>
        <v>191.4</v>
      </c>
      <c r="L90" s="17">
        <f t="shared" si="24"/>
        <v>0</v>
      </c>
      <c r="M90" s="17">
        <f t="shared" si="25"/>
        <v>0.24</v>
      </c>
      <c r="N90" s="3">
        <f t="shared" si="26"/>
        <v>0.22923333333333332</v>
      </c>
      <c r="O90" s="17"/>
      <c r="P90" s="17">
        <f t="shared" si="18"/>
        <v>191.4</v>
      </c>
      <c r="Q90" s="17">
        <f t="shared" si="19"/>
        <v>0</v>
      </c>
      <c r="R90" s="17">
        <f t="shared" si="19"/>
        <v>0</v>
      </c>
      <c r="S90" s="17">
        <f t="shared" si="19"/>
        <v>0.22923333333333332</v>
      </c>
      <c r="T90" s="18"/>
      <c r="U90" s="17">
        <f t="shared" si="20"/>
        <v>0</v>
      </c>
      <c r="V90" s="17">
        <f t="shared" si="20"/>
        <v>0.11461666666666666</v>
      </c>
      <c r="W90" s="18"/>
      <c r="X90" s="3">
        <f>Inputs!$B$7/2*U90</f>
        <v>0</v>
      </c>
      <c r="Y90" s="3">
        <f>Inputs!$B$7/2*V90</f>
        <v>1.3754</v>
      </c>
      <c r="Z90" s="18"/>
      <c r="AA90" s="3">
        <f t="shared" si="21"/>
        <v>1.3754</v>
      </c>
      <c r="AB90" s="4"/>
    </row>
    <row r="91" spans="1:28" x14ac:dyDescent="0.25">
      <c r="A91" s="17">
        <f t="shared" si="22"/>
        <v>88</v>
      </c>
      <c r="B91" s="17"/>
      <c r="C91" s="17">
        <f t="shared" si="28"/>
        <v>193.6</v>
      </c>
      <c r="D91" s="17">
        <v>0</v>
      </c>
      <c r="E91" s="17">
        <f t="shared" si="14"/>
        <v>0.24</v>
      </c>
      <c r="F91" s="3">
        <f t="shared" si="23"/>
        <v>0</v>
      </c>
      <c r="G91" s="17"/>
      <c r="H91" s="17">
        <f t="shared" si="15"/>
        <v>2</v>
      </c>
      <c r="I91" s="17">
        <f t="shared" si="16"/>
        <v>-2</v>
      </c>
      <c r="J91" s="18"/>
      <c r="K91" s="17">
        <f t="shared" si="17"/>
        <v>193.6</v>
      </c>
      <c r="L91" s="17">
        <f t="shared" si="24"/>
        <v>0</v>
      </c>
      <c r="M91" s="17">
        <f t="shared" si="25"/>
        <v>0.24</v>
      </c>
      <c r="N91" s="3">
        <f t="shared" si="26"/>
        <v>0.21159999999999998</v>
      </c>
      <c r="O91" s="17"/>
      <c r="P91" s="17">
        <f t="shared" si="18"/>
        <v>193.6</v>
      </c>
      <c r="Q91" s="17">
        <f t="shared" si="19"/>
        <v>0</v>
      </c>
      <c r="R91" s="17">
        <f t="shared" si="19"/>
        <v>0</v>
      </c>
      <c r="S91" s="17">
        <f t="shared" si="19"/>
        <v>0.21159999999999998</v>
      </c>
      <c r="T91" s="18"/>
      <c r="U91" s="17">
        <f t="shared" si="20"/>
        <v>0</v>
      </c>
      <c r="V91" s="17">
        <f t="shared" si="20"/>
        <v>0.10579999999999999</v>
      </c>
      <c r="W91" s="18"/>
      <c r="X91" s="3">
        <f>Inputs!$B$7/2*U91</f>
        <v>0</v>
      </c>
      <c r="Y91" s="3">
        <f>Inputs!$B$7/2*V91</f>
        <v>1.2695999999999998</v>
      </c>
      <c r="Z91" s="18"/>
      <c r="AA91" s="3">
        <f t="shared" si="21"/>
        <v>1.2695999999999998</v>
      </c>
      <c r="AB91" s="4"/>
    </row>
    <row r="92" spans="1:28" x14ac:dyDescent="0.25">
      <c r="A92" s="17">
        <f t="shared" si="22"/>
        <v>89</v>
      </c>
      <c r="B92" s="17"/>
      <c r="C92" s="17">
        <f t="shared" si="28"/>
        <v>195.8</v>
      </c>
      <c r="D92" s="17">
        <v>0</v>
      </c>
      <c r="E92" s="17">
        <f t="shared" si="14"/>
        <v>0.24</v>
      </c>
      <c r="F92" s="3">
        <f t="shared" si="23"/>
        <v>0</v>
      </c>
      <c r="G92" s="17"/>
      <c r="H92" s="17">
        <f t="shared" si="15"/>
        <v>2</v>
      </c>
      <c r="I92" s="17">
        <f t="shared" si="16"/>
        <v>-2</v>
      </c>
      <c r="J92" s="18"/>
      <c r="K92" s="17">
        <f t="shared" si="17"/>
        <v>195.8</v>
      </c>
      <c r="L92" s="17">
        <f t="shared" si="24"/>
        <v>0</v>
      </c>
      <c r="M92" s="17">
        <f t="shared" si="25"/>
        <v>0.24</v>
      </c>
      <c r="N92" s="3">
        <f t="shared" si="26"/>
        <v>0.19396666666666662</v>
      </c>
      <c r="O92" s="17"/>
      <c r="P92" s="17">
        <f t="shared" si="18"/>
        <v>195.8</v>
      </c>
      <c r="Q92" s="17">
        <f t="shared" si="19"/>
        <v>0</v>
      </c>
      <c r="R92" s="17">
        <f t="shared" si="19"/>
        <v>0</v>
      </c>
      <c r="S92" s="17">
        <f t="shared" si="19"/>
        <v>0.19396666666666662</v>
      </c>
      <c r="T92" s="18"/>
      <c r="U92" s="17">
        <f t="shared" si="20"/>
        <v>0</v>
      </c>
      <c r="V92" s="17">
        <f t="shared" si="20"/>
        <v>9.698333333333331E-2</v>
      </c>
      <c r="W92" s="18"/>
      <c r="X92" s="3">
        <f>Inputs!$B$7/2*U92</f>
        <v>0</v>
      </c>
      <c r="Y92" s="3">
        <f>Inputs!$B$7/2*V92</f>
        <v>1.1637999999999997</v>
      </c>
      <c r="Z92" s="18"/>
      <c r="AA92" s="3">
        <f t="shared" si="21"/>
        <v>1.1637999999999997</v>
      </c>
      <c r="AB92" s="4"/>
    </row>
    <row r="93" spans="1:28" x14ac:dyDescent="0.25">
      <c r="A93" s="17">
        <f t="shared" si="22"/>
        <v>90</v>
      </c>
      <c r="B93" s="17"/>
      <c r="C93" s="17">
        <f t="shared" si="28"/>
        <v>198</v>
      </c>
      <c r="D93" s="17">
        <v>0</v>
      </c>
      <c r="E93" s="17">
        <f t="shared" si="14"/>
        <v>0.24</v>
      </c>
      <c r="F93" s="3">
        <f t="shared" si="23"/>
        <v>0</v>
      </c>
      <c r="G93" s="17"/>
      <c r="H93" s="17">
        <f t="shared" si="15"/>
        <v>2</v>
      </c>
      <c r="I93" s="17">
        <f t="shared" si="16"/>
        <v>-2</v>
      </c>
      <c r="J93" s="18"/>
      <c r="K93" s="17">
        <f t="shared" si="17"/>
        <v>198</v>
      </c>
      <c r="L93" s="17">
        <f t="shared" si="24"/>
        <v>0</v>
      </c>
      <c r="M93" s="17">
        <f t="shared" si="25"/>
        <v>0.24</v>
      </c>
      <c r="N93" s="3">
        <f t="shared" si="26"/>
        <v>0.17633333333333329</v>
      </c>
      <c r="O93" s="17"/>
      <c r="P93" s="17">
        <f t="shared" si="18"/>
        <v>198</v>
      </c>
      <c r="Q93" s="17">
        <f t="shared" si="19"/>
        <v>0</v>
      </c>
      <c r="R93" s="17">
        <f t="shared" si="19"/>
        <v>0</v>
      </c>
      <c r="S93" s="17">
        <f t="shared" si="19"/>
        <v>0.17633333333333329</v>
      </c>
      <c r="T93" s="18"/>
      <c r="U93" s="17">
        <f t="shared" si="20"/>
        <v>0</v>
      </c>
      <c r="V93" s="17">
        <f t="shared" si="20"/>
        <v>8.8166666666666643E-2</v>
      </c>
      <c r="W93" s="18"/>
      <c r="X93" s="3">
        <f>Inputs!$B$7/2*U93</f>
        <v>0</v>
      </c>
      <c r="Y93" s="3">
        <f>Inputs!$B$7/2*V93</f>
        <v>1.0579999999999998</v>
      </c>
      <c r="Z93" s="18"/>
      <c r="AA93" s="3">
        <f t="shared" si="21"/>
        <v>1.0579999999999998</v>
      </c>
      <c r="AB93" s="4"/>
    </row>
    <row r="94" spans="1:28" x14ac:dyDescent="0.25">
      <c r="A94" s="17">
        <f t="shared" si="22"/>
        <v>91</v>
      </c>
      <c r="B94" s="17"/>
      <c r="C94" s="17">
        <f t="shared" si="28"/>
        <v>200.20000000000002</v>
      </c>
      <c r="D94" s="17">
        <v>0</v>
      </c>
      <c r="E94" s="17">
        <f t="shared" si="14"/>
        <v>0.24</v>
      </c>
      <c r="F94" s="3">
        <f t="shared" si="23"/>
        <v>0</v>
      </c>
      <c r="G94" s="17"/>
      <c r="H94" s="17">
        <f t="shared" si="15"/>
        <v>2</v>
      </c>
      <c r="I94" s="17">
        <f t="shared" si="16"/>
        <v>-2</v>
      </c>
      <c r="J94" s="18"/>
      <c r="K94" s="17">
        <f t="shared" si="17"/>
        <v>200.20000000000002</v>
      </c>
      <c r="L94" s="17">
        <f t="shared" si="24"/>
        <v>0</v>
      </c>
      <c r="M94" s="17">
        <f t="shared" si="25"/>
        <v>0.24</v>
      </c>
      <c r="N94" s="3">
        <f t="shared" si="26"/>
        <v>0.15869999999999992</v>
      </c>
      <c r="O94" s="17"/>
      <c r="P94" s="17">
        <f t="shared" si="18"/>
        <v>200.20000000000002</v>
      </c>
      <c r="Q94" s="17">
        <f t="shared" si="19"/>
        <v>0</v>
      </c>
      <c r="R94" s="17">
        <f t="shared" si="19"/>
        <v>0</v>
      </c>
      <c r="S94" s="17">
        <f t="shared" si="19"/>
        <v>0.15869999999999992</v>
      </c>
      <c r="T94" s="18"/>
      <c r="U94" s="17">
        <f t="shared" si="20"/>
        <v>0</v>
      </c>
      <c r="V94" s="17">
        <f t="shared" si="20"/>
        <v>7.9349999999999962E-2</v>
      </c>
      <c r="W94" s="18"/>
      <c r="X94" s="3">
        <f>Inputs!$B$7/2*U94</f>
        <v>0</v>
      </c>
      <c r="Y94" s="3">
        <f>Inputs!$B$7/2*V94</f>
        <v>0.95219999999999949</v>
      </c>
      <c r="Z94" s="18"/>
      <c r="AA94" s="3">
        <f t="shared" si="21"/>
        <v>0.95219999999999949</v>
      </c>
      <c r="AB94" s="4"/>
    </row>
    <row r="95" spans="1:28" x14ac:dyDescent="0.25">
      <c r="A95" s="17">
        <f t="shared" si="22"/>
        <v>92</v>
      </c>
      <c r="B95" s="17"/>
      <c r="C95" s="17">
        <f t="shared" si="28"/>
        <v>202.4</v>
      </c>
      <c r="D95" s="17">
        <v>0</v>
      </c>
      <c r="E95" s="17">
        <f t="shared" si="14"/>
        <v>0.24</v>
      </c>
      <c r="F95" s="3">
        <f t="shared" si="23"/>
        <v>0</v>
      </c>
      <c r="G95" s="17"/>
      <c r="H95" s="17">
        <f t="shared" si="15"/>
        <v>2</v>
      </c>
      <c r="I95" s="17">
        <f t="shared" si="16"/>
        <v>-2</v>
      </c>
      <c r="J95" s="18"/>
      <c r="K95" s="17">
        <f t="shared" si="17"/>
        <v>202.4</v>
      </c>
      <c r="L95" s="17">
        <f t="shared" si="24"/>
        <v>0</v>
      </c>
      <c r="M95" s="17">
        <f t="shared" si="25"/>
        <v>0.24</v>
      </c>
      <c r="N95" s="3">
        <f t="shared" si="26"/>
        <v>0.14106666666666659</v>
      </c>
      <c r="O95" s="17"/>
      <c r="P95" s="17">
        <f t="shared" si="18"/>
        <v>202.4</v>
      </c>
      <c r="Q95" s="17">
        <f t="shared" si="19"/>
        <v>0</v>
      </c>
      <c r="R95" s="17">
        <f t="shared" si="19"/>
        <v>0</v>
      </c>
      <c r="S95" s="17">
        <f t="shared" si="19"/>
        <v>0.14106666666666659</v>
      </c>
      <c r="T95" s="18"/>
      <c r="U95" s="17">
        <f t="shared" si="20"/>
        <v>0</v>
      </c>
      <c r="V95" s="17">
        <f t="shared" si="20"/>
        <v>7.0533333333333295E-2</v>
      </c>
      <c r="W95" s="18"/>
      <c r="X95" s="3">
        <f>Inputs!$B$7/2*U95</f>
        <v>0</v>
      </c>
      <c r="Y95" s="3">
        <f>Inputs!$B$7/2*V95</f>
        <v>0.8463999999999996</v>
      </c>
      <c r="Z95" s="18"/>
      <c r="AA95" s="3">
        <f t="shared" si="21"/>
        <v>0.8463999999999996</v>
      </c>
      <c r="AB95" s="4"/>
    </row>
    <row r="96" spans="1:28" x14ac:dyDescent="0.25">
      <c r="A96" s="17">
        <f t="shared" si="22"/>
        <v>93</v>
      </c>
      <c r="B96" s="17"/>
      <c r="C96" s="17">
        <f t="shared" si="28"/>
        <v>204.60000000000002</v>
      </c>
      <c r="D96" s="17">
        <v>0</v>
      </c>
      <c r="E96" s="17">
        <f t="shared" si="14"/>
        <v>0.24</v>
      </c>
      <c r="F96" s="3">
        <f t="shared" si="23"/>
        <v>0</v>
      </c>
      <c r="G96" s="17"/>
      <c r="H96" s="17">
        <f t="shared" si="15"/>
        <v>2</v>
      </c>
      <c r="I96" s="17">
        <f t="shared" si="16"/>
        <v>-2</v>
      </c>
      <c r="J96" s="18"/>
      <c r="K96" s="17">
        <f t="shared" si="17"/>
        <v>204.60000000000002</v>
      </c>
      <c r="L96" s="17">
        <f t="shared" si="24"/>
        <v>0</v>
      </c>
      <c r="M96" s="17">
        <f t="shared" si="25"/>
        <v>0.24</v>
      </c>
      <c r="N96" s="3">
        <f t="shared" si="26"/>
        <v>0.12343333333333324</v>
      </c>
      <c r="O96" s="17"/>
      <c r="P96" s="17">
        <f t="shared" si="18"/>
        <v>204.60000000000002</v>
      </c>
      <c r="Q96" s="17">
        <f t="shared" si="19"/>
        <v>0</v>
      </c>
      <c r="R96" s="17">
        <f t="shared" si="19"/>
        <v>0</v>
      </c>
      <c r="S96" s="17">
        <f t="shared" si="19"/>
        <v>0.12343333333333324</v>
      </c>
      <c r="T96" s="18"/>
      <c r="U96" s="17">
        <f t="shared" si="20"/>
        <v>0</v>
      </c>
      <c r="V96" s="17">
        <f t="shared" si="20"/>
        <v>6.1716666666666621E-2</v>
      </c>
      <c r="W96" s="18"/>
      <c r="X96" s="3">
        <f>Inputs!$B$7/2*U96</f>
        <v>0</v>
      </c>
      <c r="Y96" s="3">
        <f>Inputs!$B$7/2*V96</f>
        <v>0.74059999999999948</v>
      </c>
      <c r="Z96" s="18"/>
      <c r="AA96" s="3">
        <f t="shared" si="21"/>
        <v>0.74059999999999948</v>
      </c>
      <c r="AB96" s="4"/>
    </row>
    <row r="97" spans="1:37" x14ac:dyDescent="0.25">
      <c r="A97" s="17">
        <f t="shared" si="22"/>
        <v>94</v>
      </c>
      <c r="B97" s="17"/>
      <c r="C97" s="17">
        <f t="shared" si="28"/>
        <v>206.79999999999998</v>
      </c>
      <c r="D97" s="17">
        <v>0</v>
      </c>
      <c r="E97" s="17">
        <f t="shared" si="14"/>
        <v>0.24</v>
      </c>
      <c r="F97" s="3">
        <f t="shared" si="23"/>
        <v>0</v>
      </c>
      <c r="G97" s="17"/>
      <c r="H97" s="17">
        <f t="shared" si="15"/>
        <v>2</v>
      </c>
      <c r="I97" s="17">
        <f t="shared" si="16"/>
        <v>-2</v>
      </c>
      <c r="J97" s="18"/>
      <c r="K97" s="17">
        <f t="shared" si="17"/>
        <v>206.79999999999998</v>
      </c>
      <c r="L97" s="17">
        <f t="shared" si="24"/>
        <v>0</v>
      </c>
      <c r="M97" s="17">
        <f t="shared" si="25"/>
        <v>0.24</v>
      </c>
      <c r="N97" s="3">
        <f t="shared" si="26"/>
        <v>0.10580000000000009</v>
      </c>
      <c r="O97" s="17"/>
      <c r="P97" s="17">
        <f t="shared" si="18"/>
        <v>206.79999999999998</v>
      </c>
      <c r="Q97" s="17">
        <f t="shared" si="19"/>
        <v>0</v>
      </c>
      <c r="R97" s="17">
        <f t="shared" si="19"/>
        <v>0</v>
      </c>
      <c r="S97" s="17">
        <f t="shared" si="19"/>
        <v>0.10580000000000009</v>
      </c>
      <c r="T97" s="18"/>
      <c r="U97" s="17">
        <f t="shared" si="20"/>
        <v>0</v>
      </c>
      <c r="V97" s="17">
        <f t="shared" si="20"/>
        <v>5.2900000000000044E-2</v>
      </c>
      <c r="W97" s="18"/>
      <c r="X97" s="3">
        <f>Inputs!$B$7/2*U97</f>
        <v>0</v>
      </c>
      <c r="Y97" s="3">
        <f>Inputs!$B$7/2*V97</f>
        <v>0.63480000000000047</v>
      </c>
      <c r="Z97" s="18"/>
      <c r="AA97" s="3">
        <f t="shared" si="21"/>
        <v>0.63480000000000047</v>
      </c>
      <c r="AB97" s="4"/>
    </row>
    <row r="98" spans="1:37" x14ac:dyDescent="0.25">
      <c r="A98" s="17">
        <f t="shared" si="22"/>
        <v>95</v>
      </c>
      <c r="B98" s="17"/>
      <c r="C98" s="17">
        <f t="shared" si="28"/>
        <v>209</v>
      </c>
      <c r="D98" s="17">
        <v>0</v>
      </c>
      <c r="E98" s="17">
        <f t="shared" si="14"/>
        <v>0.24</v>
      </c>
      <c r="F98" s="3">
        <f t="shared" si="23"/>
        <v>0</v>
      </c>
      <c r="G98" s="17"/>
      <c r="H98" s="17">
        <f t="shared" si="15"/>
        <v>2</v>
      </c>
      <c r="I98" s="17">
        <f t="shared" si="16"/>
        <v>-2</v>
      </c>
      <c r="J98" s="18"/>
      <c r="K98" s="17">
        <f t="shared" si="17"/>
        <v>209</v>
      </c>
      <c r="L98" s="17">
        <f t="shared" si="24"/>
        <v>0</v>
      </c>
      <c r="M98" s="17">
        <f t="shared" si="25"/>
        <v>0.24</v>
      </c>
      <c r="N98" s="3">
        <f t="shared" si="26"/>
        <v>8.816666666666674E-2</v>
      </c>
      <c r="O98" s="17"/>
      <c r="P98" s="17">
        <f t="shared" si="18"/>
        <v>209</v>
      </c>
      <c r="Q98" s="17">
        <f t="shared" si="19"/>
        <v>0</v>
      </c>
      <c r="R98" s="17">
        <f t="shared" si="19"/>
        <v>0</v>
      </c>
      <c r="S98" s="17">
        <f t="shared" si="19"/>
        <v>8.816666666666674E-2</v>
      </c>
      <c r="T98" s="18"/>
      <c r="U98" s="17">
        <f t="shared" si="20"/>
        <v>0</v>
      </c>
      <c r="V98" s="17">
        <f t="shared" si="20"/>
        <v>4.408333333333337E-2</v>
      </c>
      <c r="W98" s="18"/>
      <c r="X98" s="3">
        <f>Inputs!$B$7/2*U98</f>
        <v>0</v>
      </c>
      <c r="Y98" s="3">
        <f>Inputs!$B$7/2*V98</f>
        <v>0.52900000000000047</v>
      </c>
      <c r="Z98" s="18"/>
      <c r="AA98" s="3">
        <f t="shared" si="21"/>
        <v>0.52900000000000047</v>
      </c>
      <c r="AB98" s="4"/>
    </row>
    <row r="99" spans="1:37" x14ac:dyDescent="0.25">
      <c r="A99" s="17">
        <f t="shared" si="22"/>
        <v>96</v>
      </c>
      <c r="B99" s="17"/>
      <c r="C99" s="17">
        <f t="shared" si="28"/>
        <v>211.2</v>
      </c>
      <c r="D99" s="17">
        <v>0</v>
      </c>
      <c r="E99" s="17">
        <f t="shared" si="14"/>
        <v>0.24</v>
      </c>
      <c r="F99" s="3">
        <f t="shared" si="23"/>
        <v>0</v>
      </c>
      <c r="G99" s="17"/>
      <c r="H99" s="17">
        <f t="shared" si="15"/>
        <v>2</v>
      </c>
      <c r="I99" s="17">
        <f t="shared" si="16"/>
        <v>-2</v>
      </c>
      <c r="J99" s="18"/>
      <c r="K99" s="17">
        <f t="shared" si="17"/>
        <v>211.2</v>
      </c>
      <c r="L99" s="17">
        <f t="shared" si="24"/>
        <v>0</v>
      </c>
      <c r="M99" s="17">
        <f t="shared" si="25"/>
        <v>0.24</v>
      </c>
      <c r="N99" s="3">
        <f t="shared" si="26"/>
        <v>7.0533333333333392E-2</v>
      </c>
      <c r="O99" s="17"/>
      <c r="P99" s="17">
        <f t="shared" si="18"/>
        <v>211.2</v>
      </c>
      <c r="Q99" s="17">
        <f t="shared" si="19"/>
        <v>0</v>
      </c>
      <c r="R99" s="17">
        <f t="shared" si="19"/>
        <v>0</v>
      </c>
      <c r="S99" s="17">
        <f t="shared" si="19"/>
        <v>7.0533333333333392E-2</v>
      </c>
      <c r="T99" s="18"/>
      <c r="U99" s="17">
        <f t="shared" si="20"/>
        <v>0</v>
      </c>
      <c r="V99" s="17">
        <f t="shared" si="20"/>
        <v>3.5266666666666696E-2</v>
      </c>
      <c r="W99" s="18"/>
      <c r="X99" s="3">
        <f>Inputs!$B$7/2*U99</f>
        <v>0</v>
      </c>
      <c r="Y99" s="3">
        <f>Inputs!$B$7/2*V99</f>
        <v>0.42320000000000035</v>
      </c>
      <c r="Z99" s="18"/>
      <c r="AA99" s="3">
        <f t="shared" si="21"/>
        <v>0.42320000000000035</v>
      </c>
      <c r="AB99" s="4"/>
    </row>
    <row r="100" spans="1:37" x14ac:dyDescent="0.25">
      <c r="A100" s="17">
        <f t="shared" si="22"/>
        <v>97</v>
      </c>
      <c r="B100" s="17"/>
      <c r="C100" s="17">
        <f t="shared" si="28"/>
        <v>213.4</v>
      </c>
      <c r="D100" s="17">
        <v>0</v>
      </c>
      <c r="E100" s="17">
        <f t="shared" si="14"/>
        <v>0.24</v>
      </c>
      <c r="F100" s="3">
        <f t="shared" si="23"/>
        <v>0</v>
      </c>
      <c r="G100" s="17"/>
      <c r="H100" s="17">
        <f t="shared" si="15"/>
        <v>2</v>
      </c>
      <c r="I100" s="17">
        <f t="shared" si="16"/>
        <v>-2</v>
      </c>
      <c r="J100" s="18"/>
      <c r="K100" s="17">
        <f t="shared" si="17"/>
        <v>213.4</v>
      </c>
      <c r="L100" s="17">
        <f t="shared" si="24"/>
        <v>0</v>
      </c>
      <c r="M100" s="17">
        <f t="shared" si="25"/>
        <v>0.24</v>
      </c>
      <c r="N100" s="3">
        <f t="shared" si="26"/>
        <v>5.2900000000000044E-2</v>
      </c>
      <c r="O100" s="17"/>
      <c r="P100" s="17">
        <f t="shared" si="18"/>
        <v>213.4</v>
      </c>
      <c r="Q100" s="17">
        <f t="shared" si="19"/>
        <v>0</v>
      </c>
      <c r="R100" s="17">
        <f t="shared" si="19"/>
        <v>0</v>
      </c>
      <c r="S100" s="17">
        <f t="shared" si="19"/>
        <v>5.2900000000000044E-2</v>
      </c>
      <c r="T100" s="18"/>
      <c r="U100" s="17">
        <f t="shared" si="20"/>
        <v>0</v>
      </c>
      <c r="V100" s="17">
        <f t="shared" si="20"/>
        <v>2.6450000000000022E-2</v>
      </c>
      <c r="W100" s="18"/>
      <c r="X100" s="3">
        <f>Inputs!$B$7/2*U100</f>
        <v>0</v>
      </c>
      <c r="Y100" s="3">
        <f>Inputs!$B$7/2*V100</f>
        <v>0.31740000000000024</v>
      </c>
      <c r="Z100" s="18"/>
      <c r="AA100" s="3">
        <f t="shared" si="21"/>
        <v>0.31740000000000024</v>
      </c>
      <c r="AB100" s="4"/>
    </row>
    <row r="101" spans="1:37" x14ac:dyDescent="0.25">
      <c r="A101" s="17">
        <f t="shared" si="22"/>
        <v>98</v>
      </c>
      <c r="B101" s="17"/>
      <c r="C101" s="17">
        <f t="shared" si="28"/>
        <v>215.6</v>
      </c>
      <c r="D101" s="17">
        <v>0</v>
      </c>
      <c r="E101" s="17">
        <f>IF(AVERAGE(D101,F101)&lt;0.24,0.24,AVERAGE(D101,F101))</f>
        <v>0.24</v>
      </c>
      <c r="F101" s="3">
        <f t="shared" si="23"/>
        <v>0</v>
      </c>
      <c r="G101" s="17"/>
      <c r="H101" s="17">
        <f t="shared" si="15"/>
        <v>2</v>
      </c>
      <c r="I101" s="17">
        <f t="shared" si="16"/>
        <v>-2</v>
      </c>
      <c r="J101" s="18"/>
      <c r="K101" s="17">
        <f t="shared" si="17"/>
        <v>215.6</v>
      </c>
      <c r="L101" s="17">
        <f t="shared" si="24"/>
        <v>0</v>
      </c>
      <c r="M101" s="17">
        <f t="shared" si="25"/>
        <v>0.24</v>
      </c>
      <c r="N101" s="3">
        <f t="shared" si="26"/>
        <v>3.5266666666666696E-2</v>
      </c>
      <c r="O101" s="17"/>
      <c r="P101" s="17">
        <f t="shared" si="18"/>
        <v>215.6</v>
      </c>
      <c r="Q101" s="17">
        <f t="shared" si="19"/>
        <v>0</v>
      </c>
      <c r="R101" s="17">
        <f t="shared" si="19"/>
        <v>0</v>
      </c>
      <c r="S101" s="17">
        <f t="shared" si="19"/>
        <v>3.5266666666666696E-2</v>
      </c>
      <c r="T101" s="18"/>
      <c r="U101" s="17">
        <f t="shared" si="20"/>
        <v>0</v>
      </c>
      <c r="V101" s="17">
        <f t="shared" si="20"/>
        <v>1.7633333333333348E-2</v>
      </c>
      <c r="W101" s="18"/>
      <c r="X101" s="3">
        <f>Inputs!$B$7/2*U101</f>
        <v>0</v>
      </c>
      <c r="Y101" s="3">
        <f>Inputs!$B$7/2*V101</f>
        <v>0.21160000000000018</v>
      </c>
      <c r="Z101" s="18"/>
      <c r="AA101" s="3">
        <f t="shared" si="21"/>
        <v>0.21160000000000018</v>
      </c>
      <c r="AB101" s="4"/>
    </row>
    <row r="102" spans="1:37" x14ac:dyDescent="0.25">
      <c r="A102" s="17">
        <f t="shared" si="22"/>
        <v>99</v>
      </c>
      <c r="B102" s="17"/>
      <c r="C102" s="17">
        <f t="shared" si="28"/>
        <v>217.8</v>
      </c>
      <c r="D102" s="17">
        <v>0</v>
      </c>
      <c r="E102" s="17">
        <f t="shared" ref="E102:E103" si="29">IF(AVERAGE(D102,F102)&lt;0.24,0.24,AVERAGE(D102,F102))</f>
        <v>0.24</v>
      </c>
      <c r="F102" s="3">
        <f t="shared" si="23"/>
        <v>0</v>
      </c>
      <c r="G102" s="17"/>
      <c r="H102" s="17">
        <f t="shared" si="15"/>
        <v>2</v>
      </c>
      <c r="I102" s="17">
        <f t="shared" si="16"/>
        <v>-2</v>
      </c>
      <c r="J102" s="18"/>
      <c r="K102" s="17">
        <f t="shared" si="17"/>
        <v>217.8</v>
      </c>
      <c r="L102" s="17">
        <f t="shared" si="24"/>
        <v>0</v>
      </c>
      <c r="M102" s="17">
        <f t="shared" si="25"/>
        <v>0.24</v>
      </c>
      <c r="N102" s="3">
        <f t="shared" si="26"/>
        <v>1.763333333333315E-2</v>
      </c>
      <c r="O102" s="17"/>
      <c r="P102" s="17">
        <f t="shared" si="18"/>
        <v>217.8</v>
      </c>
      <c r="Q102" s="17">
        <f t="shared" si="19"/>
        <v>0</v>
      </c>
      <c r="R102" s="17">
        <f t="shared" si="19"/>
        <v>0</v>
      </c>
      <c r="S102" s="17">
        <f t="shared" si="19"/>
        <v>1.763333333333315E-2</v>
      </c>
      <c r="T102" s="18"/>
      <c r="U102" s="17">
        <f t="shared" si="20"/>
        <v>0</v>
      </c>
      <c r="V102" s="17">
        <f t="shared" si="20"/>
        <v>8.8166666666665752E-3</v>
      </c>
      <c r="W102" s="18"/>
      <c r="X102" s="3">
        <f>Inputs!$B$7/2*U102</f>
        <v>0</v>
      </c>
      <c r="Y102" s="3">
        <f>Inputs!$B$7/2*V102</f>
        <v>0.10579999999999889</v>
      </c>
      <c r="Z102" s="18"/>
      <c r="AA102" s="3">
        <f t="shared" si="21"/>
        <v>0.10579999999999889</v>
      </c>
      <c r="AB102" s="4"/>
    </row>
    <row r="103" spans="1:37" x14ac:dyDescent="0.25">
      <c r="A103" s="17"/>
      <c r="B103" s="17"/>
      <c r="C103" s="17">
        <f>IF(Inputs!B4&lt;0.01,Inputs!B40,Inputs!B4)</f>
        <v>220</v>
      </c>
      <c r="D103" s="17">
        <v>0</v>
      </c>
      <c r="E103" s="17">
        <f t="shared" si="29"/>
        <v>0.24</v>
      </c>
      <c r="F103" s="3">
        <f t="shared" si="23"/>
        <v>0</v>
      </c>
      <c r="G103" s="17"/>
      <c r="H103" s="17">
        <f t="shared" si="15"/>
        <v>2</v>
      </c>
      <c r="I103" s="17">
        <f t="shared" si="16"/>
        <v>-2</v>
      </c>
      <c r="J103" s="18"/>
      <c r="K103" s="17">
        <f t="shared" si="17"/>
        <v>220</v>
      </c>
      <c r="L103" s="17">
        <f t="shared" si="24"/>
        <v>0</v>
      </c>
      <c r="M103" s="17">
        <f t="shared" si="25"/>
        <v>0.24</v>
      </c>
      <c r="N103" s="3">
        <f t="shared" si="26"/>
        <v>0</v>
      </c>
      <c r="O103" s="17"/>
      <c r="P103" s="17">
        <f t="shared" si="18"/>
        <v>220</v>
      </c>
      <c r="Q103" s="17">
        <f t="shared" si="19"/>
        <v>0</v>
      </c>
      <c r="R103" s="17">
        <f t="shared" si="19"/>
        <v>0</v>
      </c>
      <c r="S103" s="17">
        <f t="shared" si="19"/>
        <v>0</v>
      </c>
      <c r="T103" s="18"/>
      <c r="U103" s="17">
        <f t="shared" si="20"/>
        <v>0</v>
      </c>
      <c r="V103" s="17">
        <f t="shared" si="20"/>
        <v>0</v>
      </c>
      <c r="W103" s="18"/>
      <c r="X103" s="3">
        <f>Inputs!$B$7/2*U103</f>
        <v>0</v>
      </c>
      <c r="Y103" s="3">
        <f>Inputs!$B$7/2*V103</f>
        <v>0</v>
      </c>
      <c r="Z103" s="18"/>
      <c r="AA103" s="3">
        <f t="shared" si="21"/>
        <v>0</v>
      </c>
      <c r="AB103" s="4"/>
    </row>
    <row r="104" spans="1:37" s="4" customFormat="1" x14ac:dyDescent="0.25">
      <c r="C104" s="3"/>
      <c r="D104" s="3"/>
      <c r="E104" s="3"/>
      <c r="F104" s="3"/>
      <c r="G104" s="3"/>
      <c r="H104" s="3"/>
      <c r="I104" s="3"/>
      <c r="K104" s="3"/>
      <c r="L104" s="3"/>
      <c r="M104" s="3"/>
      <c r="N104" s="3"/>
      <c r="O104" s="3"/>
      <c r="P104" s="3"/>
      <c r="U104" s="3"/>
      <c r="V104" s="3"/>
      <c r="X104" s="3"/>
      <c r="Y104" s="3"/>
      <c r="AA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4" customFormat="1" x14ac:dyDescent="0.25">
      <c r="A105" s="4" t="s">
        <v>52</v>
      </c>
      <c r="C105" s="3"/>
      <c r="D105" s="3"/>
      <c r="E105" s="3"/>
      <c r="F105" s="3"/>
      <c r="G105" s="3"/>
      <c r="H105" s="3"/>
      <c r="I105" s="3"/>
      <c r="K105" s="3"/>
      <c r="L105" s="3"/>
      <c r="M105" s="3"/>
      <c r="N105" s="3"/>
      <c r="O105" s="3"/>
      <c r="P105" s="3"/>
      <c r="U105" s="3"/>
      <c r="V105" s="3"/>
      <c r="X105" s="3"/>
      <c r="Y105" s="3"/>
      <c r="AA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4" customFormat="1" x14ac:dyDescent="0.25">
      <c r="A106" s="4">
        <f>IF(Inputs!B5&lt;0.01,Inputs!B33,Inputs!B5)</f>
        <v>100</v>
      </c>
      <c r="C106" s="3"/>
      <c r="D106" s="3"/>
      <c r="E106" s="3"/>
      <c r="F106" s="3"/>
      <c r="G106" s="3"/>
      <c r="H106" s="3"/>
      <c r="I106" s="3"/>
      <c r="K106" s="3"/>
      <c r="L106" s="3"/>
      <c r="M106" s="3"/>
      <c r="N106" s="3"/>
      <c r="O106" s="3"/>
      <c r="P106" s="3"/>
      <c r="U106" s="3"/>
      <c r="V106" s="3"/>
      <c r="X106" s="3"/>
      <c r="Z106" s="15" t="s">
        <v>50</v>
      </c>
      <c r="AA106" s="3">
        <f>AVERAGE(AA3:AA103,AB4:AB102)</f>
        <v>6.6721360792079194</v>
      </c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4" customFormat="1" x14ac:dyDescent="0.25">
      <c r="C107" s="3"/>
      <c r="D107" s="3"/>
      <c r="E107" s="3"/>
      <c r="F107" s="3"/>
      <c r="G107" s="3"/>
      <c r="H107" s="3"/>
      <c r="I107" s="3"/>
      <c r="K107" s="3"/>
      <c r="L107" s="3"/>
      <c r="M107" s="3"/>
      <c r="N107" s="3"/>
      <c r="O107" s="3"/>
      <c r="P107" s="3"/>
      <c r="U107" s="3"/>
      <c r="V107" s="3"/>
      <c r="X107" s="3"/>
      <c r="Y107" s="3"/>
      <c r="Z107" s="15" t="s">
        <v>51</v>
      </c>
      <c r="AA107" s="3">
        <f>AA106*(C103)*2</f>
        <v>2935.7398748514847</v>
      </c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4" customFormat="1" x14ac:dyDescent="0.25">
      <c r="C108" s="3"/>
      <c r="D108" s="3"/>
      <c r="E108" s="3"/>
      <c r="F108" s="3"/>
      <c r="G108" s="3"/>
      <c r="H108" s="3"/>
      <c r="I108" s="3"/>
      <c r="K108" s="3"/>
      <c r="L108" s="3"/>
      <c r="M108" s="3"/>
      <c r="N108" s="3"/>
      <c r="O108" s="3"/>
      <c r="P108" s="3"/>
      <c r="U108" s="3"/>
      <c r="V108" s="3"/>
      <c r="X108" s="3"/>
      <c r="Y108" s="3"/>
      <c r="AA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4" customFormat="1" x14ac:dyDescent="0.25">
      <c r="C109" s="3"/>
      <c r="D109" s="3"/>
      <c r="E109" s="3"/>
      <c r="F109" s="3"/>
      <c r="G109" s="3"/>
      <c r="H109" s="3"/>
      <c r="I109" s="3"/>
      <c r="K109" s="3"/>
      <c r="L109" s="3"/>
      <c r="M109" s="3"/>
      <c r="N109" s="3"/>
      <c r="O109" s="3"/>
      <c r="P109" s="3"/>
      <c r="U109" s="3"/>
      <c r="V109" s="3"/>
      <c r="X109" s="3"/>
      <c r="Y109" s="3"/>
      <c r="AA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4" customFormat="1" x14ac:dyDescent="0.25">
      <c r="C110" s="3"/>
      <c r="D110" s="3"/>
      <c r="E110" s="3"/>
      <c r="F110" s="3"/>
      <c r="G110" s="3"/>
      <c r="H110" s="3"/>
      <c r="I110" s="3"/>
      <c r="K110" s="3"/>
      <c r="L110" s="3"/>
      <c r="M110" s="3"/>
      <c r="N110" s="3"/>
      <c r="O110" s="3"/>
      <c r="P110" s="3"/>
      <c r="U110" s="3"/>
      <c r="V110" s="3"/>
      <c r="X110" s="3"/>
      <c r="Y110" s="3"/>
      <c r="AA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4" customFormat="1" x14ac:dyDescent="0.25">
      <c r="C111" s="3"/>
      <c r="D111" s="3"/>
      <c r="E111" s="3"/>
      <c r="F111" s="3"/>
      <c r="G111" s="3"/>
      <c r="H111" s="3"/>
      <c r="I111" s="3"/>
      <c r="K111" s="3"/>
      <c r="L111" s="3"/>
      <c r="M111" s="3"/>
      <c r="N111" s="3"/>
      <c r="O111" s="3"/>
      <c r="P111" s="3"/>
      <c r="U111" s="3"/>
      <c r="V111" s="3"/>
      <c r="X111" s="3"/>
      <c r="Y111" s="3"/>
      <c r="AA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4" customFormat="1" x14ac:dyDescent="0.25">
      <c r="C112" s="3"/>
      <c r="D112" s="3"/>
      <c r="E112" s="3"/>
      <c r="F112" s="3"/>
      <c r="G112" s="3"/>
      <c r="H112" s="3"/>
      <c r="I112" s="3"/>
      <c r="K112" s="3"/>
      <c r="L112" s="3"/>
      <c r="M112" s="3"/>
      <c r="N112" s="3"/>
      <c r="O112" s="3"/>
      <c r="P112" s="3"/>
      <c r="U112" s="3"/>
      <c r="V112" s="3"/>
      <c r="X112" s="3"/>
      <c r="Y112" s="3"/>
      <c r="AA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3:37" s="4" customFormat="1" x14ac:dyDescent="0.25">
      <c r="C113" s="3"/>
      <c r="D113" s="3"/>
      <c r="E113" s="3"/>
      <c r="F113" s="3"/>
      <c r="G113" s="3"/>
      <c r="H113" s="3"/>
      <c r="I113" s="3"/>
      <c r="K113" s="3"/>
      <c r="L113" s="3"/>
      <c r="M113" s="3"/>
      <c r="N113" s="3"/>
      <c r="O113" s="3"/>
      <c r="P113" s="3"/>
      <c r="U113" s="3"/>
      <c r="V113" s="3"/>
      <c r="X113" s="3"/>
      <c r="Y113" s="3"/>
      <c r="AA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3:37" s="4" customFormat="1" x14ac:dyDescent="0.25">
      <c r="C114" s="3"/>
      <c r="D114" s="3"/>
      <c r="E114" s="3"/>
      <c r="F114" s="3"/>
      <c r="G114" s="3"/>
      <c r="H114" s="3"/>
      <c r="I114" s="3"/>
      <c r="K114" s="3"/>
      <c r="L114" s="3"/>
      <c r="M114" s="3"/>
      <c r="N114" s="3"/>
      <c r="O114" s="3"/>
      <c r="P114" s="3"/>
      <c r="U114" s="3"/>
      <c r="V114" s="3"/>
      <c r="X114" s="3"/>
      <c r="Y114" s="3"/>
      <c r="AA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3:37" s="4" customFormat="1" x14ac:dyDescent="0.25">
      <c r="C115" s="3"/>
      <c r="D115" s="3"/>
      <c r="E115" s="3"/>
      <c r="F115" s="3"/>
      <c r="G115" s="3"/>
      <c r="H115" s="3"/>
      <c r="I115" s="3"/>
      <c r="K115" s="3"/>
      <c r="L115" s="3"/>
      <c r="M115" s="3"/>
      <c r="N115" s="3"/>
      <c r="O115" s="3"/>
      <c r="P115" s="3"/>
      <c r="U115" s="3"/>
      <c r="V115" s="3"/>
      <c r="X115" s="3"/>
      <c r="Y115" s="3"/>
      <c r="AA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3:37" s="4" customFormat="1" x14ac:dyDescent="0.25">
      <c r="C116" s="3"/>
      <c r="D116" s="3"/>
      <c r="E116" s="3"/>
      <c r="F116" s="3"/>
      <c r="G116" s="3"/>
      <c r="H116" s="3"/>
      <c r="I116" s="3"/>
      <c r="K116" s="3"/>
      <c r="L116" s="3"/>
      <c r="M116" s="3"/>
      <c r="N116" s="3"/>
      <c r="O116" s="3"/>
      <c r="P116" s="3"/>
      <c r="U116" s="3"/>
      <c r="V116" s="3"/>
      <c r="X116" s="3"/>
      <c r="Y116" s="3"/>
      <c r="AA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3:37" s="4" customFormat="1" x14ac:dyDescent="0.25">
      <c r="C117" s="3"/>
      <c r="D117" s="3"/>
      <c r="E117" s="3"/>
      <c r="F117" s="3"/>
      <c r="G117" s="3"/>
      <c r="H117" s="3"/>
      <c r="I117" s="3"/>
      <c r="K117" s="3"/>
      <c r="L117" s="3"/>
      <c r="M117" s="3"/>
      <c r="N117" s="3"/>
      <c r="O117" s="3"/>
      <c r="P117" s="3"/>
      <c r="U117" s="3"/>
      <c r="V117" s="3"/>
      <c r="X117" s="3"/>
      <c r="Y117" s="3"/>
      <c r="AA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3:37" s="4" customFormat="1" x14ac:dyDescent="0.25">
      <c r="C118" s="3"/>
      <c r="D118" s="3"/>
      <c r="E118" s="3"/>
      <c r="F118" s="3"/>
      <c r="G118" s="3"/>
      <c r="H118" s="3"/>
      <c r="I118" s="3"/>
      <c r="K118" s="3"/>
      <c r="L118" s="3"/>
      <c r="M118" s="3"/>
      <c r="N118" s="3"/>
      <c r="O118" s="3"/>
      <c r="P118" s="3"/>
      <c r="U118" s="3"/>
      <c r="V118" s="3"/>
      <c r="X118" s="3"/>
      <c r="Y118" s="3"/>
      <c r="AA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3:37" s="4" customFormat="1" x14ac:dyDescent="0.25">
      <c r="C119" s="3"/>
      <c r="D119" s="3"/>
      <c r="E119" s="3"/>
      <c r="F119" s="3"/>
      <c r="G119" s="3"/>
      <c r="H119" s="3"/>
      <c r="I119" s="3"/>
      <c r="K119" s="3"/>
      <c r="L119" s="3"/>
      <c r="M119" s="3"/>
      <c r="N119" s="3"/>
      <c r="O119" s="3"/>
      <c r="P119" s="3"/>
      <c r="U119" s="3"/>
      <c r="V119" s="3"/>
      <c r="X119" s="3"/>
      <c r="Y119" s="3"/>
      <c r="AA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3:37" s="4" customFormat="1" x14ac:dyDescent="0.25">
      <c r="C120" s="3"/>
      <c r="D120" s="3"/>
      <c r="E120" s="3"/>
      <c r="F120" s="3"/>
      <c r="G120" s="3"/>
      <c r="H120" s="3"/>
      <c r="I120" s="3"/>
      <c r="K120" s="3"/>
      <c r="L120" s="3"/>
      <c r="M120" s="3"/>
      <c r="N120" s="3"/>
      <c r="O120" s="3"/>
      <c r="P120" s="3"/>
      <c r="U120" s="3"/>
      <c r="V120" s="3"/>
      <c r="X120" s="3"/>
      <c r="Y120" s="3"/>
      <c r="AA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3:37" s="4" customFormat="1" x14ac:dyDescent="0.25">
      <c r="C121" s="3"/>
      <c r="D121" s="3"/>
      <c r="E121" s="3"/>
      <c r="F121" s="3"/>
      <c r="G121" s="3"/>
      <c r="H121" s="3"/>
      <c r="I121" s="3"/>
      <c r="K121" s="3"/>
      <c r="L121" s="3"/>
      <c r="M121" s="3"/>
      <c r="N121" s="3"/>
      <c r="O121" s="3"/>
      <c r="P121" s="3"/>
      <c r="U121" s="3"/>
      <c r="V121" s="3"/>
      <c r="X121" s="3"/>
      <c r="Y121" s="3"/>
      <c r="AA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3:37" s="4" customFormat="1" x14ac:dyDescent="0.25">
      <c r="C122" s="3"/>
      <c r="D122" s="3"/>
      <c r="E122" s="3"/>
      <c r="F122" s="3"/>
      <c r="G122" s="3"/>
      <c r="H122" s="3"/>
      <c r="I122" s="3"/>
      <c r="K122" s="3"/>
      <c r="L122" s="3"/>
      <c r="M122" s="3"/>
      <c r="N122" s="3"/>
      <c r="O122" s="3"/>
      <c r="P122" s="3"/>
      <c r="U122" s="3"/>
      <c r="V122" s="3"/>
      <c r="X122" s="3"/>
      <c r="Y122" s="3"/>
      <c r="AA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3:37" s="4" customFormat="1" x14ac:dyDescent="0.25">
      <c r="C123" s="3"/>
      <c r="D123" s="3"/>
      <c r="E123" s="3"/>
      <c r="F123" s="3"/>
      <c r="G123" s="3"/>
      <c r="H123" s="3"/>
      <c r="I123" s="3"/>
      <c r="K123" s="3"/>
      <c r="L123" s="3"/>
      <c r="M123" s="3"/>
      <c r="N123" s="3"/>
      <c r="O123" s="3"/>
      <c r="P123" s="3"/>
      <c r="U123" s="3"/>
      <c r="V123" s="3"/>
      <c r="X123" s="3"/>
      <c r="Y123" s="3"/>
      <c r="AA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3:37" s="4" customFormat="1" x14ac:dyDescent="0.25">
      <c r="C124" s="3"/>
      <c r="D124" s="3"/>
      <c r="E124" s="3"/>
      <c r="F124" s="3"/>
      <c r="G124" s="3"/>
      <c r="H124" s="3"/>
      <c r="I124" s="3"/>
      <c r="K124" s="3"/>
      <c r="L124" s="3"/>
      <c r="M124" s="3"/>
      <c r="N124" s="3"/>
      <c r="O124" s="3"/>
      <c r="P124" s="3"/>
      <c r="U124" s="3"/>
      <c r="V124" s="3"/>
      <c r="X124" s="3"/>
      <c r="Y124" s="3"/>
      <c r="AA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3:37" s="4" customFormat="1" x14ac:dyDescent="0.25">
      <c r="C125" s="3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U125" s="3"/>
      <c r="V125" s="3"/>
      <c r="X125" s="3"/>
      <c r="Y125" s="3"/>
      <c r="AA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3:37" s="4" customFormat="1" x14ac:dyDescent="0.25">
      <c r="C126" s="3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U126" s="3"/>
      <c r="V126" s="3"/>
      <c r="X126" s="3"/>
      <c r="Y126" s="3"/>
      <c r="AA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3:37" s="4" customFormat="1" x14ac:dyDescent="0.25">
      <c r="C127" s="3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U127" s="3"/>
      <c r="V127" s="3"/>
      <c r="X127" s="3"/>
      <c r="Y127" s="3"/>
      <c r="AA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3:37" s="4" customFormat="1" x14ac:dyDescent="0.25">
      <c r="C128" s="3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U128" s="3"/>
      <c r="V128" s="3"/>
      <c r="X128" s="3"/>
      <c r="Y128" s="3"/>
      <c r="AA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3:37" s="4" customFormat="1" x14ac:dyDescent="0.25">
      <c r="C129" s="3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U129" s="3"/>
      <c r="V129" s="3"/>
      <c r="X129" s="3"/>
      <c r="Y129" s="3"/>
      <c r="AA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3:37" s="4" customFormat="1" x14ac:dyDescent="0.25">
      <c r="C130" s="3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U130" s="3"/>
      <c r="V130" s="3"/>
      <c r="X130" s="3"/>
      <c r="Y130" s="3"/>
      <c r="AA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3:37" s="4" customFormat="1" x14ac:dyDescent="0.25">
      <c r="C131" s="3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U131" s="3"/>
      <c r="V131" s="3"/>
      <c r="X131" s="3"/>
      <c r="Y131" s="3"/>
      <c r="AA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3:37" s="4" customFormat="1" x14ac:dyDescent="0.25">
      <c r="C132" s="3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U132" s="3"/>
      <c r="V132" s="3"/>
      <c r="X132" s="3"/>
      <c r="Y132" s="3"/>
      <c r="AA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3:37" s="4" customFormat="1" x14ac:dyDescent="0.25">
      <c r="C133" s="3"/>
      <c r="D133" s="3"/>
      <c r="E133" s="3"/>
      <c r="F133" s="3"/>
      <c r="G133" s="3"/>
      <c r="H133" s="3"/>
      <c r="I133" s="3"/>
      <c r="K133" s="3"/>
      <c r="L133" s="3"/>
      <c r="M133" s="3"/>
      <c r="N133" s="3"/>
      <c r="O133" s="3"/>
      <c r="P133" s="3"/>
      <c r="U133" s="3"/>
      <c r="V133" s="3"/>
      <c r="X133" s="3"/>
      <c r="Y133" s="3"/>
      <c r="AA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3:37" s="4" customFormat="1" x14ac:dyDescent="0.25">
      <c r="C134" s="3"/>
      <c r="D134" s="3"/>
      <c r="E134" s="3"/>
      <c r="F134" s="3"/>
      <c r="G134" s="3"/>
      <c r="H134" s="3"/>
      <c r="I134" s="3"/>
      <c r="K134" s="3"/>
      <c r="L134" s="3"/>
      <c r="M134" s="3"/>
      <c r="N134" s="3"/>
      <c r="O134" s="3"/>
      <c r="P134" s="3"/>
      <c r="U134" s="3"/>
      <c r="V134" s="3"/>
      <c r="X134" s="3"/>
      <c r="Y134" s="3"/>
      <c r="AA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3:37" s="4" customFormat="1" x14ac:dyDescent="0.25">
      <c r="C135" s="3"/>
      <c r="D135" s="3"/>
      <c r="E135" s="3"/>
      <c r="F135" s="3"/>
      <c r="G135" s="3"/>
      <c r="H135" s="3"/>
      <c r="I135" s="3"/>
      <c r="K135" s="3"/>
      <c r="L135" s="3"/>
      <c r="M135" s="3"/>
      <c r="N135" s="3"/>
      <c r="O135" s="3"/>
      <c r="P135" s="3"/>
      <c r="U135" s="3"/>
      <c r="V135" s="3"/>
      <c r="X135" s="3"/>
      <c r="Y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3:37" s="4" customFormat="1" x14ac:dyDescent="0.25">
      <c r="C136" s="3"/>
      <c r="D136" s="3"/>
      <c r="E136" s="3"/>
      <c r="F136" s="3"/>
      <c r="G136" s="3"/>
      <c r="H136" s="3"/>
      <c r="I136" s="3"/>
      <c r="K136" s="3"/>
      <c r="L136" s="3"/>
      <c r="M136" s="3"/>
      <c r="N136" s="3"/>
      <c r="O136" s="3"/>
      <c r="P136" s="3"/>
      <c r="U136" s="3"/>
      <c r="V136" s="3"/>
      <c r="X136" s="3"/>
      <c r="Y136" s="3"/>
      <c r="AA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3:37" s="4" customFormat="1" x14ac:dyDescent="0.25">
      <c r="C137" s="3"/>
      <c r="D137" s="3"/>
      <c r="E137" s="3"/>
      <c r="F137" s="3"/>
      <c r="G137" s="3"/>
      <c r="H137" s="3"/>
      <c r="I137" s="3"/>
      <c r="K137" s="3"/>
      <c r="L137" s="3"/>
      <c r="M137" s="3"/>
      <c r="N137" s="3"/>
      <c r="O137" s="3"/>
      <c r="P137" s="3"/>
      <c r="U137" s="3"/>
      <c r="V137" s="3"/>
      <c r="X137" s="3"/>
      <c r="Y137" s="3"/>
      <c r="AA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3:37" s="4" customFormat="1" x14ac:dyDescent="0.25">
      <c r="C138" s="3"/>
      <c r="D138" s="3"/>
      <c r="E138" s="3"/>
      <c r="F138" s="3"/>
      <c r="G138" s="3"/>
      <c r="H138" s="3"/>
      <c r="I138" s="3"/>
      <c r="K138" s="3"/>
      <c r="L138" s="3"/>
      <c r="M138" s="3"/>
      <c r="N138" s="3"/>
      <c r="O138" s="3"/>
      <c r="P138" s="3"/>
      <c r="U138" s="3"/>
      <c r="V138" s="3"/>
      <c r="X138" s="3"/>
      <c r="Y138" s="3"/>
      <c r="AA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3:37" s="4" customFormat="1" x14ac:dyDescent="0.25">
      <c r="C139" s="3"/>
      <c r="D139" s="3"/>
      <c r="E139" s="3"/>
      <c r="F139" s="3"/>
      <c r="G139" s="3"/>
      <c r="H139" s="3"/>
      <c r="I139" s="3"/>
      <c r="K139" s="3"/>
      <c r="L139" s="3"/>
      <c r="M139" s="3"/>
      <c r="N139" s="3"/>
      <c r="O139" s="3"/>
      <c r="P139" s="3"/>
      <c r="U139" s="3"/>
      <c r="V139" s="3"/>
      <c r="X139" s="3"/>
      <c r="Y139" s="3"/>
      <c r="AA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3:37" s="4" customFormat="1" x14ac:dyDescent="0.25">
      <c r="C140" s="3"/>
      <c r="D140" s="3"/>
      <c r="E140" s="3"/>
      <c r="F140" s="3"/>
      <c r="G140" s="3"/>
      <c r="H140" s="3"/>
      <c r="I140" s="3"/>
      <c r="K140" s="3"/>
      <c r="L140" s="3"/>
      <c r="M140" s="3"/>
      <c r="N140" s="3"/>
      <c r="O140" s="3"/>
      <c r="P140" s="3"/>
      <c r="U140" s="3"/>
      <c r="V140" s="3"/>
      <c r="X140" s="3"/>
      <c r="Y140" s="3"/>
      <c r="AA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3:37" s="4" customFormat="1" x14ac:dyDescent="0.25">
      <c r="C141" s="3"/>
      <c r="D141" s="3"/>
      <c r="E141" s="3"/>
      <c r="F141" s="3"/>
      <c r="G141" s="3"/>
      <c r="H141" s="3"/>
      <c r="I141" s="3"/>
      <c r="K141" s="3"/>
      <c r="L141" s="3"/>
      <c r="M141" s="3"/>
      <c r="N141" s="3"/>
      <c r="O141" s="3"/>
      <c r="P141" s="3"/>
      <c r="U141" s="3"/>
      <c r="V141" s="3"/>
      <c r="X141" s="3"/>
      <c r="Y141" s="3"/>
      <c r="AA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3:37" s="4" customFormat="1" x14ac:dyDescent="0.25">
      <c r="C142" s="3"/>
      <c r="D142" s="3"/>
      <c r="E142" s="3"/>
      <c r="F142" s="3"/>
      <c r="G142" s="3"/>
      <c r="H142" s="3"/>
      <c r="I142" s="3"/>
      <c r="K142" s="3"/>
      <c r="L142" s="3"/>
      <c r="M142" s="3"/>
      <c r="N142" s="3"/>
      <c r="O142" s="3"/>
      <c r="P142" s="3"/>
      <c r="U142" s="3"/>
      <c r="V142" s="3"/>
      <c r="X142" s="3"/>
      <c r="Y142" s="3"/>
      <c r="AA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3:37" s="4" customFormat="1" x14ac:dyDescent="0.25">
      <c r="C143" s="3"/>
      <c r="D143" s="3"/>
      <c r="E143" s="3"/>
      <c r="F143" s="3"/>
      <c r="G143" s="3"/>
      <c r="H143" s="3"/>
      <c r="I143" s="3"/>
      <c r="K143" s="3"/>
      <c r="L143" s="3"/>
      <c r="M143" s="3"/>
      <c r="N143" s="3"/>
      <c r="O143" s="3"/>
      <c r="P143" s="3"/>
      <c r="U143" s="3"/>
      <c r="V143" s="3"/>
      <c r="X143" s="3"/>
      <c r="Y143" s="3"/>
      <c r="AA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3:37" s="4" customFormat="1" x14ac:dyDescent="0.25">
      <c r="C144" s="3"/>
      <c r="D144" s="3"/>
      <c r="E144" s="3"/>
      <c r="F144" s="3"/>
      <c r="G144" s="3"/>
      <c r="H144" s="3"/>
      <c r="I144" s="3"/>
      <c r="K144" s="3"/>
      <c r="L144" s="3"/>
      <c r="M144" s="3"/>
      <c r="N144" s="3"/>
      <c r="O144" s="3"/>
      <c r="P144" s="3"/>
      <c r="U144" s="3"/>
      <c r="V144" s="3"/>
      <c r="X144" s="3"/>
      <c r="Y144" s="3"/>
      <c r="AA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3:37" s="4" customFormat="1" x14ac:dyDescent="0.25">
      <c r="C145" s="3"/>
      <c r="D145" s="3"/>
      <c r="E145" s="3"/>
      <c r="F145" s="3"/>
      <c r="G145" s="3"/>
      <c r="H145" s="3"/>
      <c r="I145" s="3"/>
      <c r="K145" s="3"/>
      <c r="L145" s="3"/>
      <c r="M145" s="3"/>
      <c r="N145" s="3"/>
      <c r="O145" s="3"/>
      <c r="P145" s="3"/>
      <c r="U145" s="3"/>
      <c r="V145" s="3"/>
      <c r="X145" s="3"/>
      <c r="Y145" s="3"/>
      <c r="AA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3:37" s="4" customFormat="1" x14ac:dyDescent="0.25">
      <c r="C146" s="3"/>
      <c r="D146" s="3"/>
      <c r="E146" s="3"/>
      <c r="F146" s="3"/>
      <c r="G146" s="3"/>
      <c r="H146" s="3"/>
      <c r="I146" s="3"/>
      <c r="K146" s="3"/>
      <c r="L146" s="3"/>
      <c r="M146" s="3"/>
      <c r="N146" s="3"/>
      <c r="O146" s="3"/>
      <c r="P146" s="3"/>
      <c r="U146" s="3"/>
      <c r="V146" s="3"/>
      <c r="X146" s="3"/>
      <c r="Y146" s="3"/>
      <c r="AA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3:37" s="4" customFormat="1" x14ac:dyDescent="0.25">
      <c r="C147" s="3"/>
      <c r="D147" s="3"/>
      <c r="E147" s="3"/>
      <c r="F147" s="3"/>
      <c r="G147" s="3"/>
      <c r="H147" s="3"/>
      <c r="I147" s="3"/>
      <c r="K147" s="3"/>
      <c r="L147" s="3"/>
      <c r="M147" s="3"/>
      <c r="N147" s="3"/>
      <c r="O147" s="3"/>
      <c r="P147" s="3"/>
      <c r="U147" s="3"/>
      <c r="V147" s="3"/>
      <c r="X147" s="3"/>
      <c r="Y147" s="3"/>
      <c r="AA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3:37" s="4" customFormat="1" x14ac:dyDescent="0.25">
      <c r="C148" s="3"/>
      <c r="D148" s="3"/>
      <c r="E148" s="3"/>
      <c r="F148" s="3"/>
      <c r="G148" s="3"/>
      <c r="H148" s="3"/>
      <c r="I148" s="3"/>
      <c r="K148" s="3"/>
      <c r="L148" s="3"/>
      <c r="M148" s="3"/>
      <c r="N148" s="3"/>
      <c r="O148" s="3"/>
      <c r="P148" s="3"/>
      <c r="U148" s="3"/>
      <c r="V148" s="3"/>
      <c r="X148" s="3"/>
      <c r="Y148" s="3"/>
      <c r="AA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3:37" s="4" customFormat="1" x14ac:dyDescent="0.25">
      <c r="C149" s="3"/>
      <c r="D149" s="3"/>
      <c r="E149" s="3"/>
      <c r="F149" s="3"/>
      <c r="G149" s="3"/>
      <c r="H149" s="3"/>
      <c r="I149" s="3"/>
      <c r="K149" s="3"/>
      <c r="L149" s="3"/>
      <c r="M149" s="3"/>
      <c r="N149" s="3"/>
      <c r="O149" s="3"/>
      <c r="P149" s="3"/>
      <c r="U149" s="3"/>
      <c r="V149" s="3"/>
      <c r="X149" s="3"/>
      <c r="Y149" s="3"/>
      <c r="AA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3:37" s="4" customFormat="1" x14ac:dyDescent="0.25">
      <c r="C150" s="3"/>
      <c r="D150" s="3"/>
      <c r="E150" s="3"/>
      <c r="F150" s="3"/>
      <c r="G150" s="3"/>
      <c r="H150" s="3"/>
      <c r="I150" s="3"/>
      <c r="K150" s="3"/>
      <c r="L150" s="3"/>
      <c r="M150" s="3"/>
      <c r="N150" s="3"/>
      <c r="O150" s="3"/>
      <c r="P150" s="3"/>
      <c r="U150" s="3"/>
      <c r="V150" s="3"/>
      <c r="X150" s="3"/>
      <c r="Y150" s="3"/>
      <c r="AA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3:37" s="4" customFormat="1" x14ac:dyDescent="0.25">
      <c r="C151" s="3"/>
      <c r="D151" s="3"/>
      <c r="E151" s="3"/>
      <c r="F151" s="3"/>
      <c r="G151" s="3"/>
      <c r="H151" s="3"/>
      <c r="I151" s="3"/>
      <c r="K151" s="3"/>
      <c r="L151" s="3"/>
      <c r="M151" s="3"/>
      <c r="N151" s="3"/>
      <c r="O151" s="3"/>
      <c r="P151" s="3"/>
      <c r="U151" s="3"/>
      <c r="V151" s="3"/>
      <c r="X151" s="3"/>
      <c r="Y151" s="3"/>
      <c r="AA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3:37" s="4" customFormat="1" x14ac:dyDescent="0.25">
      <c r="C152" s="3"/>
      <c r="D152" s="3"/>
      <c r="E152" s="3"/>
      <c r="F152" s="3"/>
      <c r="G152" s="3"/>
      <c r="H152" s="3"/>
      <c r="I152" s="3"/>
      <c r="K152" s="3"/>
      <c r="L152" s="3"/>
      <c r="M152" s="3"/>
      <c r="N152" s="3"/>
      <c r="O152" s="3"/>
      <c r="P152" s="3"/>
      <c r="U152" s="3"/>
      <c r="V152" s="3"/>
      <c r="X152" s="3"/>
      <c r="Y152" s="3"/>
      <c r="AA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3:37" s="4" customFormat="1" x14ac:dyDescent="0.25">
      <c r="C153" s="3"/>
      <c r="D153" s="3"/>
      <c r="E153" s="3"/>
      <c r="F153" s="3"/>
      <c r="G153" s="3"/>
      <c r="H153" s="3"/>
      <c r="I153" s="3"/>
      <c r="K153" s="3"/>
      <c r="L153" s="3"/>
      <c r="M153" s="3"/>
      <c r="N153" s="3"/>
      <c r="O153" s="3"/>
      <c r="P153" s="3"/>
      <c r="U153" s="3"/>
      <c r="V153" s="3"/>
      <c r="X153" s="3"/>
      <c r="Y153" s="3"/>
      <c r="AA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3:37" s="4" customFormat="1" x14ac:dyDescent="0.25">
      <c r="C154" s="3"/>
      <c r="D154" s="3"/>
      <c r="E154" s="3"/>
      <c r="F154" s="3"/>
      <c r="G154" s="3"/>
      <c r="H154" s="3"/>
      <c r="I154" s="3"/>
      <c r="K154" s="3"/>
      <c r="L154" s="3"/>
      <c r="M154" s="3"/>
      <c r="N154" s="3"/>
      <c r="O154" s="3"/>
      <c r="P154" s="3"/>
      <c r="U154" s="3"/>
      <c r="V154" s="3"/>
      <c r="X154" s="3"/>
      <c r="Y154" s="3"/>
      <c r="AA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3:37" s="4" customFormat="1" x14ac:dyDescent="0.25">
      <c r="C155" s="3"/>
      <c r="D155" s="3"/>
      <c r="E155" s="3"/>
      <c r="F155" s="3"/>
      <c r="G155" s="3"/>
      <c r="H155" s="3"/>
      <c r="I155" s="3"/>
      <c r="K155" s="3"/>
      <c r="L155" s="3"/>
      <c r="M155" s="3"/>
      <c r="N155" s="3"/>
      <c r="O155" s="3"/>
      <c r="P155" s="3"/>
      <c r="U155" s="3"/>
      <c r="V155" s="3"/>
      <c r="X155" s="3"/>
      <c r="Y155" s="3"/>
      <c r="AA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3:37" s="4" customFormat="1" x14ac:dyDescent="0.25">
      <c r="C156" s="3"/>
      <c r="D156" s="3"/>
      <c r="E156" s="3"/>
      <c r="F156" s="3"/>
      <c r="G156" s="3"/>
      <c r="H156" s="3"/>
      <c r="I156" s="3"/>
      <c r="K156" s="3"/>
      <c r="L156" s="3"/>
      <c r="M156" s="3"/>
      <c r="N156" s="3"/>
      <c r="O156" s="3"/>
      <c r="P156" s="3"/>
      <c r="U156" s="3"/>
      <c r="V156" s="3"/>
      <c r="X156" s="3"/>
      <c r="Y156" s="3"/>
      <c r="AA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3:37" s="4" customFormat="1" x14ac:dyDescent="0.25">
      <c r="C157" s="3"/>
      <c r="D157" s="3"/>
      <c r="E157" s="3"/>
      <c r="F157" s="3"/>
      <c r="G157" s="3"/>
      <c r="H157" s="3"/>
      <c r="I157" s="3"/>
      <c r="K157" s="3"/>
      <c r="L157" s="3"/>
      <c r="M157" s="3"/>
      <c r="N157" s="3"/>
      <c r="O157" s="3"/>
      <c r="P157" s="3"/>
      <c r="U157" s="3"/>
      <c r="V157" s="3"/>
      <c r="X157" s="3"/>
      <c r="Y157" s="3"/>
      <c r="AA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3:37" s="4" customFormat="1" x14ac:dyDescent="0.25">
      <c r="C158" s="3"/>
      <c r="D158" s="3"/>
      <c r="E158" s="3"/>
      <c r="F158" s="3"/>
      <c r="G158" s="3"/>
      <c r="H158" s="3"/>
      <c r="I158" s="3"/>
      <c r="K158" s="3"/>
      <c r="L158" s="3"/>
      <c r="M158" s="3"/>
      <c r="N158" s="3"/>
      <c r="O158" s="3"/>
      <c r="P158" s="3"/>
      <c r="U158" s="3"/>
      <c r="V158" s="3"/>
      <c r="X158" s="3"/>
      <c r="Y158" s="3"/>
      <c r="AA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3:37" s="4" customFormat="1" x14ac:dyDescent="0.25">
      <c r="C159" s="3"/>
      <c r="D159" s="3"/>
      <c r="E159" s="3"/>
      <c r="F159" s="3"/>
      <c r="G159" s="3"/>
      <c r="H159" s="3"/>
      <c r="I159" s="3"/>
      <c r="K159" s="3"/>
      <c r="L159" s="3"/>
      <c r="M159" s="3"/>
      <c r="N159" s="3"/>
      <c r="O159" s="3"/>
      <c r="P159" s="3"/>
      <c r="U159" s="3"/>
      <c r="V159" s="3"/>
      <c r="X159" s="3"/>
      <c r="Y159" s="3"/>
      <c r="AA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3:37" s="4" customFormat="1" x14ac:dyDescent="0.25">
      <c r="C160" s="3"/>
      <c r="D160" s="3"/>
      <c r="E160" s="3"/>
      <c r="F160" s="3"/>
      <c r="G160" s="3"/>
      <c r="H160" s="3"/>
      <c r="I160" s="3"/>
      <c r="K160" s="3"/>
      <c r="L160" s="3"/>
      <c r="M160" s="3"/>
      <c r="N160" s="3"/>
      <c r="O160" s="3"/>
      <c r="P160" s="3"/>
      <c r="U160" s="3"/>
      <c r="V160" s="3"/>
      <c r="X160" s="3"/>
      <c r="Y160" s="3"/>
      <c r="AA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3:37" s="4" customFormat="1" x14ac:dyDescent="0.25">
      <c r="C161" s="3"/>
      <c r="D161" s="3"/>
      <c r="E161" s="3"/>
      <c r="F161" s="3"/>
      <c r="G161" s="3"/>
      <c r="H161" s="3"/>
      <c r="I161" s="3"/>
      <c r="K161" s="3"/>
      <c r="L161" s="3"/>
      <c r="M161" s="3"/>
      <c r="N161" s="3"/>
      <c r="O161" s="3"/>
      <c r="P161" s="3"/>
      <c r="U161" s="3"/>
      <c r="V161" s="3"/>
      <c r="X161" s="3"/>
      <c r="Y161" s="3"/>
      <c r="AA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3:37" s="4" customFormat="1" x14ac:dyDescent="0.25">
      <c r="C162" s="3"/>
      <c r="D162" s="3"/>
      <c r="E162" s="3"/>
      <c r="F162" s="3"/>
      <c r="G162" s="3"/>
      <c r="H162" s="3"/>
      <c r="I162" s="3"/>
      <c r="K162" s="3"/>
      <c r="L162" s="3"/>
      <c r="M162" s="3"/>
      <c r="N162" s="3"/>
      <c r="O162" s="3"/>
      <c r="P162" s="3"/>
      <c r="U162" s="3"/>
      <c r="V162" s="3"/>
      <c r="X162" s="3"/>
      <c r="Y162" s="3"/>
      <c r="AA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3:37" s="4" customFormat="1" x14ac:dyDescent="0.25">
      <c r="C163" s="3"/>
      <c r="D163" s="3"/>
      <c r="E163" s="3"/>
      <c r="F163" s="3"/>
      <c r="G163" s="3"/>
      <c r="H163" s="3"/>
      <c r="I163" s="3"/>
      <c r="K163" s="3"/>
      <c r="L163" s="3"/>
      <c r="M163" s="3"/>
      <c r="N163" s="3"/>
      <c r="O163" s="3"/>
      <c r="P163" s="3"/>
      <c r="U163" s="3"/>
      <c r="V163" s="3"/>
      <c r="X163" s="3"/>
      <c r="Y163" s="3"/>
      <c r="AA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3:37" s="4" customFormat="1" x14ac:dyDescent="0.25">
      <c r="C164" s="3"/>
      <c r="D164" s="3"/>
      <c r="E164" s="3"/>
      <c r="F164" s="3"/>
      <c r="G164" s="3"/>
      <c r="H164" s="3"/>
      <c r="I164" s="3"/>
      <c r="K164" s="3"/>
      <c r="L164" s="3"/>
      <c r="M164" s="3"/>
      <c r="N164" s="3"/>
      <c r="O164" s="3"/>
      <c r="P164" s="3"/>
      <c r="U164" s="3"/>
      <c r="V164" s="3"/>
      <c r="X164" s="3"/>
      <c r="Y164" s="3"/>
      <c r="AA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3:37" s="4" customFormat="1" x14ac:dyDescent="0.25">
      <c r="C165" s="3"/>
      <c r="D165" s="3"/>
      <c r="E165" s="3"/>
      <c r="F165" s="3"/>
      <c r="G165" s="3"/>
      <c r="H165" s="3"/>
      <c r="I165" s="3"/>
      <c r="K165" s="3"/>
      <c r="L165" s="3"/>
      <c r="M165" s="3"/>
      <c r="N165" s="3"/>
      <c r="O165" s="3"/>
      <c r="P165" s="3"/>
      <c r="U165" s="3"/>
      <c r="V165" s="3"/>
      <c r="X165" s="3"/>
      <c r="Y165" s="3"/>
      <c r="AA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3:37" s="4" customFormat="1" x14ac:dyDescent="0.25">
      <c r="C166" s="3"/>
      <c r="D166" s="3"/>
      <c r="E166" s="3"/>
      <c r="F166" s="3"/>
      <c r="G166" s="3"/>
      <c r="H166" s="3"/>
      <c r="I166" s="3"/>
      <c r="K166" s="3"/>
      <c r="L166" s="3"/>
      <c r="M166" s="3"/>
      <c r="N166" s="3"/>
      <c r="O166" s="3"/>
      <c r="P166" s="3"/>
      <c r="U166" s="3"/>
      <c r="V166" s="3"/>
      <c r="X166" s="3"/>
      <c r="Y166" s="3"/>
      <c r="AA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3:37" s="4" customFormat="1" x14ac:dyDescent="0.25">
      <c r="C167" s="3"/>
      <c r="D167" s="3"/>
      <c r="E167" s="3"/>
      <c r="F167" s="3"/>
      <c r="G167" s="3"/>
      <c r="H167" s="3"/>
      <c r="I167" s="3"/>
      <c r="K167" s="3"/>
      <c r="L167" s="3"/>
      <c r="M167" s="3"/>
      <c r="N167" s="3"/>
      <c r="O167" s="3"/>
      <c r="P167" s="3"/>
      <c r="U167" s="3"/>
      <c r="V167" s="3"/>
      <c r="X167" s="3"/>
      <c r="Y167" s="3"/>
      <c r="AA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3:37" s="4" customFormat="1" x14ac:dyDescent="0.25">
      <c r="C168" s="3"/>
      <c r="D168" s="3"/>
      <c r="E168" s="3"/>
      <c r="F168" s="3"/>
      <c r="G168" s="3"/>
      <c r="H168" s="3"/>
      <c r="I168" s="3"/>
      <c r="K168" s="3"/>
      <c r="L168" s="3"/>
      <c r="M168" s="3"/>
      <c r="N168" s="3"/>
      <c r="O168" s="3"/>
      <c r="P168" s="3"/>
      <c r="U168" s="3"/>
      <c r="V168" s="3"/>
      <c r="X168" s="3"/>
      <c r="Y168" s="3"/>
      <c r="AA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3:37" s="4" customFormat="1" x14ac:dyDescent="0.25">
      <c r="C169" s="3"/>
      <c r="D169" s="3"/>
      <c r="E169" s="3"/>
      <c r="F169" s="3"/>
      <c r="G169" s="3"/>
      <c r="H169" s="3"/>
      <c r="I169" s="3"/>
      <c r="K169" s="3"/>
      <c r="L169" s="3"/>
      <c r="M169" s="3"/>
      <c r="N169" s="3"/>
      <c r="O169" s="3"/>
      <c r="P169" s="3"/>
      <c r="U169" s="3"/>
      <c r="V169" s="3"/>
      <c r="X169" s="3"/>
      <c r="Y169" s="3"/>
      <c r="AA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3:37" s="4" customFormat="1" x14ac:dyDescent="0.25">
      <c r="C170" s="3"/>
      <c r="D170" s="3"/>
      <c r="E170" s="3"/>
      <c r="F170" s="3"/>
      <c r="G170" s="3"/>
      <c r="H170" s="3"/>
      <c r="I170" s="3"/>
      <c r="K170" s="3"/>
      <c r="L170" s="3"/>
      <c r="M170" s="3"/>
      <c r="N170" s="3"/>
      <c r="O170" s="3"/>
      <c r="P170" s="3"/>
      <c r="U170" s="3"/>
      <c r="V170" s="3"/>
      <c r="X170" s="3"/>
      <c r="Y170" s="3"/>
      <c r="AA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3:37" s="4" customFormat="1" x14ac:dyDescent="0.25">
      <c r="C171" s="3"/>
      <c r="D171" s="3"/>
      <c r="E171" s="3"/>
      <c r="F171" s="3"/>
      <c r="G171" s="3"/>
      <c r="H171" s="3"/>
      <c r="I171" s="3"/>
      <c r="K171" s="3"/>
      <c r="L171" s="3"/>
      <c r="M171" s="3"/>
      <c r="N171" s="3"/>
      <c r="O171" s="3"/>
      <c r="P171" s="3"/>
      <c r="U171" s="3"/>
      <c r="V171" s="3"/>
      <c r="X171" s="3"/>
      <c r="Y171" s="3"/>
      <c r="AA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3:37" s="4" customFormat="1" x14ac:dyDescent="0.25">
      <c r="C172" s="3"/>
      <c r="D172" s="3"/>
      <c r="E172" s="3"/>
      <c r="F172" s="3"/>
      <c r="G172" s="3"/>
      <c r="H172" s="3"/>
      <c r="I172" s="3"/>
      <c r="K172" s="3"/>
      <c r="L172" s="3"/>
      <c r="M172" s="3"/>
      <c r="N172" s="3"/>
      <c r="O172" s="3"/>
      <c r="P172" s="3"/>
      <c r="U172" s="3"/>
      <c r="V172" s="3"/>
      <c r="X172" s="3"/>
      <c r="Y172" s="3"/>
      <c r="AA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3:37" s="4" customFormat="1" x14ac:dyDescent="0.25">
      <c r="C173" s="3"/>
      <c r="D173" s="3"/>
      <c r="E173" s="3"/>
      <c r="F173" s="3"/>
      <c r="G173" s="3"/>
      <c r="H173" s="3"/>
      <c r="I173" s="3"/>
      <c r="K173" s="3"/>
      <c r="L173" s="3"/>
      <c r="M173" s="3"/>
      <c r="N173" s="3"/>
      <c r="O173" s="3"/>
      <c r="P173" s="3"/>
      <c r="U173" s="3"/>
      <c r="V173" s="3"/>
      <c r="X173" s="3"/>
      <c r="Y173" s="3"/>
      <c r="AA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3:37" s="4" customFormat="1" x14ac:dyDescent="0.25">
      <c r="C174" s="3"/>
      <c r="D174" s="3"/>
      <c r="E174" s="3"/>
      <c r="F174" s="3"/>
      <c r="G174" s="3"/>
      <c r="H174" s="3"/>
      <c r="I174" s="3"/>
      <c r="K174" s="3"/>
      <c r="L174" s="3"/>
      <c r="M174" s="3"/>
      <c r="N174" s="3"/>
      <c r="O174" s="3"/>
      <c r="P174" s="3"/>
      <c r="U174" s="3"/>
      <c r="V174" s="3"/>
      <c r="X174" s="3"/>
      <c r="Y174" s="3"/>
      <c r="AA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3:37" s="4" customFormat="1" x14ac:dyDescent="0.25">
      <c r="C175" s="3"/>
      <c r="D175" s="3"/>
      <c r="E175" s="3"/>
      <c r="F175" s="3"/>
      <c r="G175" s="3"/>
      <c r="H175" s="3"/>
      <c r="I175" s="3"/>
      <c r="K175" s="3"/>
      <c r="L175" s="3"/>
      <c r="M175" s="3"/>
      <c r="N175" s="3"/>
      <c r="O175" s="3"/>
      <c r="P175" s="3"/>
      <c r="U175" s="3"/>
      <c r="V175" s="3"/>
      <c r="X175" s="3"/>
      <c r="Y175" s="3"/>
      <c r="AA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3:37" s="4" customFormat="1" x14ac:dyDescent="0.25">
      <c r="C176" s="3"/>
      <c r="D176" s="3"/>
      <c r="E176" s="3"/>
      <c r="F176" s="3"/>
      <c r="G176" s="3"/>
      <c r="H176" s="3"/>
      <c r="I176" s="3"/>
      <c r="K176" s="3"/>
      <c r="L176" s="3"/>
      <c r="M176" s="3"/>
      <c r="N176" s="3"/>
      <c r="O176" s="3"/>
      <c r="P176" s="3"/>
      <c r="U176" s="3"/>
      <c r="V176" s="3"/>
      <c r="X176" s="3"/>
      <c r="Y176" s="3"/>
      <c r="AA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3:37" s="4" customFormat="1" x14ac:dyDescent="0.25">
      <c r="C177" s="3"/>
      <c r="D177" s="3"/>
      <c r="E177" s="3"/>
      <c r="F177" s="3"/>
      <c r="G177" s="3"/>
      <c r="H177" s="3"/>
      <c r="I177" s="3"/>
      <c r="K177" s="3"/>
      <c r="L177" s="3"/>
      <c r="M177" s="3"/>
      <c r="N177" s="3"/>
      <c r="O177" s="3"/>
      <c r="P177" s="3"/>
      <c r="U177" s="3"/>
      <c r="V177" s="3"/>
      <c r="X177" s="3"/>
      <c r="Y177" s="3"/>
      <c r="AA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3:37" s="4" customFormat="1" x14ac:dyDescent="0.25">
      <c r="C178" s="3"/>
      <c r="D178" s="3"/>
      <c r="E178" s="3"/>
      <c r="F178" s="3"/>
      <c r="G178" s="3"/>
      <c r="H178" s="3"/>
      <c r="I178" s="3"/>
      <c r="K178" s="3"/>
      <c r="L178" s="3"/>
      <c r="M178" s="3"/>
      <c r="N178" s="3"/>
      <c r="O178" s="3"/>
      <c r="P178" s="3"/>
      <c r="U178" s="3"/>
      <c r="V178" s="3"/>
      <c r="X178" s="3"/>
      <c r="Y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3:37" s="4" customFormat="1" x14ac:dyDescent="0.25">
      <c r="C179" s="3"/>
      <c r="D179" s="3"/>
      <c r="E179" s="3"/>
      <c r="F179" s="3"/>
      <c r="G179" s="3"/>
      <c r="H179" s="3"/>
      <c r="I179" s="3"/>
      <c r="K179" s="3"/>
      <c r="L179" s="3"/>
      <c r="M179" s="3"/>
      <c r="N179" s="3"/>
      <c r="O179" s="3"/>
      <c r="P179" s="3"/>
      <c r="U179" s="3"/>
      <c r="V179" s="3"/>
      <c r="X179" s="3"/>
      <c r="Y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3:37" s="4" customFormat="1" x14ac:dyDescent="0.25">
      <c r="C180" s="3"/>
      <c r="D180" s="3"/>
      <c r="E180" s="3"/>
      <c r="F180" s="3"/>
      <c r="G180" s="3"/>
      <c r="H180" s="3"/>
      <c r="I180" s="3"/>
      <c r="K180" s="3"/>
      <c r="L180" s="3"/>
      <c r="M180" s="3"/>
      <c r="N180" s="3"/>
      <c r="O180" s="3"/>
      <c r="P180" s="3"/>
      <c r="U180" s="3"/>
      <c r="V180" s="3"/>
      <c r="X180" s="3"/>
      <c r="Y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3:37" s="4" customFormat="1" x14ac:dyDescent="0.25">
      <c r="C181" s="3"/>
      <c r="D181" s="3"/>
      <c r="E181" s="3"/>
      <c r="F181" s="3"/>
      <c r="G181" s="3"/>
      <c r="H181" s="3"/>
      <c r="I181" s="3"/>
      <c r="K181" s="3"/>
      <c r="L181" s="3"/>
      <c r="M181" s="3"/>
      <c r="N181" s="3"/>
      <c r="O181" s="3"/>
      <c r="P181" s="3"/>
      <c r="U181" s="3"/>
      <c r="V181" s="3"/>
      <c r="X181" s="3"/>
      <c r="Y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3:37" s="4" customFormat="1" x14ac:dyDescent="0.25">
      <c r="C182" s="3"/>
      <c r="D182" s="3"/>
      <c r="E182" s="3"/>
      <c r="F182" s="3"/>
      <c r="G182" s="3"/>
      <c r="H182" s="3"/>
      <c r="I182" s="3"/>
      <c r="K182" s="3"/>
      <c r="L182" s="3"/>
      <c r="M182" s="3"/>
      <c r="N182" s="3"/>
      <c r="O182" s="3"/>
      <c r="P182" s="3"/>
      <c r="U182" s="3"/>
      <c r="V182" s="3"/>
      <c r="X182" s="3"/>
      <c r="Y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3:37" s="4" customFormat="1" x14ac:dyDescent="0.25">
      <c r="C183" s="3"/>
      <c r="D183" s="3"/>
      <c r="E183" s="3"/>
      <c r="F183" s="3"/>
      <c r="G183" s="3"/>
      <c r="H183" s="3"/>
      <c r="I183" s="3"/>
      <c r="K183" s="3"/>
      <c r="L183" s="3"/>
      <c r="M183" s="3"/>
      <c r="N183" s="3"/>
      <c r="O183" s="3"/>
      <c r="P183" s="3"/>
      <c r="U183" s="3"/>
      <c r="V183" s="3"/>
      <c r="X183" s="3"/>
      <c r="Y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3:37" s="4" customFormat="1" x14ac:dyDescent="0.25">
      <c r="C184" s="3"/>
      <c r="D184" s="3"/>
      <c r="E184" s="3"/>
      <c r="F184" s="3"/>
      <c r="G184" s="3"/>
      <c r="H184" s="3"/>
      <c r="I184" s="3"/>
      <c r="K184" s="3"/>
      <c r="L184" s="3"/>
      <c r="M184" s="3"/>
      <c r="N184" s="3"/>
      <c r="O184" s="3"/>
      <c r="P184" s="3"/>
      <c r="U184" s="3"/>
      <c r="V184" s="3"/>
      <c r="X184" s="3"/>
      <c r="Y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3:37" s="4" customFormat="1" x14ac:dyDescent="0.25">
      <c r="C185" s="3"/>
      <c r="D185" s="3"/>
      <c r="E185" s="3"/>
      <c r="F185" s="3"/>
      <c r="G185" s="3"/>
      <c r="H185" s="3"/>
      <c r="I185" s="3"/>
      <c r="K185" s="3"/>
      <c r="L185" s="3"/>
      <c r="M185" s="3"/>
      <c r="N185" s="3"/>
      <c r="O185" s="3"/>
      <c r="P185" s="3"/>
      <c r="U185" s="3"/>
      <c r="V185" s="3"/>
      <c r="X185" s="3"/>
      <c r="Y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3:37" s="4" customFormat="1" x14ac:dyDescent="0.25">
      <c r="C186" s="3"/>
      <c r="D186" s="3"/>
      <c r="E186" s="3"/>
      <c r="F186" s="3"/>
      <c r="G186" s="3"/>
      <c r="H186" s="3"/>
      <c r="I186" s="3"/>
      <c r="K186" s="3"/>
      <c r="L186" s="3"/>
      <c r="M186" s="3"/>
      <c r="N186" s="3"/>
      <c r="O186" s="3"/>
      <c r="P186" s="3"/>
      <c r="U186" s="3"/>
      <c r="V186" s="3"/>
      <c r="X186" s="3"/>
      <c r="Y186" s="3"/>
      <c r="AA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3:37" s="4" customFormat="1" x14ac:dyDescent="0.25">
      <c r="C187" s="3"/>
      <c r="D187" s="3"/>
      <c r="E187" s="3"/>
      <c r="F187" s="3"/>
      <c r="G187" s="3"/>
      <c r="H187" s="3"/>
      <c r="I187" s="3"/>
      <c r="K187" s="3"/>
      <c r="L187" s="3"/>
      <c r="M187" s="3"/>
      <c r="N187" s="3"/>
      <c r="O187" s="3"/>
      <c r="P187" s="3"/>
      <c r="U187" s="3"/>
      <c r="V187" s="3"/>
      <c r="X187" s="3"/>
      <c r="Y187" s="3"/>
      <c r="AA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3:37" s="4" customFormat="1" x14ac:dyDescent="0.25">
      <c r="C188" s="3"/>
      <c r="D188" s="3"/>
      <c r="E188" s="3"/>
      <c r="F188" s="3"/>
      <c r="G188" s="3"/>
      <c r="H188" s="3"/>
      <c r="I188" s="3"/>
      <c r="K188" s="3"/>
      <c r="L188" s="3"/>
      <c r="M188" s="3"/>
      <c r="N188" s="3"/>
      <c r="O188" s="3"/>
      <c r="P188" s="3"/>
      <c r="U188" s="3"/>
      <c r="V188" s="3"/>
      <c r="X188" s="3"/>
      <c r="Y188" s="3"/>
      <c r="AA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3:37" s="4" customFormat="1" x14ac:dyDescent="0.25">
      <c r="C189" s="3"/>
      <c r="D189" s="3"/>
      <c r="E189" s="3"/>
      <c r="F189" s="3"/>
      <c r="G189" s="3"/>
      <c r="H189" s="3"/>
      <c r="I189" s="3"/>
      <c r="K189" s="3"/>
      <c r="L189" s="3"/>
      <c r="M189" s="3"/>
      <c r="N189" s="3"/>
      <c r="O189" s="3"/>
      <c r="P189" s="3"/>
      <c r="U189" s="3"/>
      <c r="V189" s="3"/>
      <c r="X189" s="3"/>
      <c r="Y189" s="3"/>
      <c r="AA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3:37" s="4" customFormat="1" x14ac:dyDescent="0.25">
      <c r="C190" s="3"/>
      <c r="D190" s="3"/>
      <c r="E190" s="3"/>
      <c r="F190" s="3"/>
      <c r="G190" s="3"/>
      <c r="H190" s="3"/>
      <c r="I190" s="3"/>
      <c r="K190" s="3"/>
      <c r="L190" s="3"/>
      <c r="M190" s="3"/>
      <c r="N190" s="3"/>
      <c r="O190" s="3"/>
      <c r="P190" s="3"/>
      <c r="U190" s="3"/>
      <c r="V190" s="3"/>
      <c r="X190" s="3"/>
      <c r="Y190" s="3"/>
      <c r="AA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3:37" s="4" customFormat="1" x14ac:dyDescent="0.25">
      <c r="C191" s="3"/>
      <c r="D191" s="3"/>
      <c r="E191" s="3"/>
      <c r="F191" s="3"/>
      <c r="G191" s="3"/>
      <c r="H191" s="3"/>
      <c r="I191" s="3"/>
      <c r="K191" s="3"/>
      <c r="L191" s="3"/>
      <c r="M191" s="3"/>
      <c r="N191" s="3"/>
      <c r="O191" s="3"/>
      <c r="P191" s="3"/>
      <c r="U191" s="3"/>
      <c r="V191" s="3"/>
      <c r="X191" s="3"/>
      <c r="Y191" s="3"/>
      <c r="AA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3:37" s="4" customFormat="1" x14ac:dyDescent="0.25">
      <c r="C192" s="3"/>
      <c r="D192" s="3"/>
      <c r="E192" s="3"/>
      <c r="F192" s="3"/>
      <c r="G192" s="3"/>
      <c r="H192" s="3"/>
      <c r="I192" s="3"/>
      <c r="K192" s="3"/>
      <c r="L192" s="3"/>
      <c r="M192" s="3"/>
      <c r="N192" s="3"/>
      <c r="O192" s="3"/>
      <c r="P192" s="3"/>
      <c r="U192" s="3"/>
      <c r="V192" s="3"/>
      <c r="X192" s="3"/>
      <c r="Y192" s="3"/>
      <c r="AA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3:37" s="4" customFormat="1" x14ac:dyDescent="0.25">
      <c r="C193" s="3"/>
      <c r="D193" s="3"/>
      <c r="E193" s="3"/>
      <c r="F193" s="3"/>
      <c r="G193" s="3"/>
      <c r="H193" s="3"/>
      <c r="I193" s="3"/>
      <c r="K193" s="3"/>
      <c r="L193" s="3"/>
      <c r="M193" s="3"/>
      <c r="N193" s="3"/>
      <c r="O193" s="3"/>
      <c r="P193" s="3"/>
      <c r="U193" s="3"/>
      <c r="V193" s="3"/>
      <c r="X193" s="3"/>
      <c r="Y193" s="3"/>
      <c r="AA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3:37" s="4" customFormat="1" x14ac:dyDescent="0.25">
      <c r="C194" s="3"/>
      <c r="D194" s="3"/>
      <c r="E194" s="3"/>
      <c r="F194" s="3"/>
      <c r="G194" s="3"/>
      <c r="H194" s="3"/>
      <c r="I194" s="3"/>
      <c r="K194" s="3"/>
      <c r="L194" s="3"/>
      <c r="M194" s="3"/>
      <c r="N194" s="3"/>
      <c r="O194" s="3"/>
      <c r="P194" s="3"/>
      <c r="U194" s="3"/>
      <c r="V194" s="3"/>
      <c r="X194" s="3"/>
      <c r="Y194" s="3"/>
      <c r="AA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3:37" s="4" customFormat="1" x14ac:dyDescent="0.25">
      <c r="C195" s="3"/>
      <c r="D195" s="3"/>
      <c r="E195" s="3"/>
      <c r="F195" s="3"/>
      <c r="G195" s="3"/>
      <c r="H195" s="3"/>
      <c r="I195" s="3"/>
      <c r="K195" s="3"/>
      <c r="L195" s="3"/>
      <c r="M195" s="3"/>
      <c r="N195" s="3"/>
      <c r="O195" s="3"/>
      <c r="P195" s="3"/>
      <c r="U195" s="3"/>
      <c r="V195" s="3"/>
      <c r="X195" s="3"/>
      <c r="Y195" s="3"/>
      <c r="AA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3:37" s="4" customFormat="1" x14ac:dyDescent="0.25">
      <c r="C196" s="3"/>
      <c r="D196" s="3"/>
      <c r="E196" s="3"/>
      <c r="F196" s="3"/>
      <c r="G196" s="3"/>
      <c r="H196" s="3"/>
      <c r="I196" s="3"/>
      <c r="K196" s="3"/>
      <c r="L196" s="3"/>
      <c r="M196" s="3"/>
      <c r="N196" s="3"/>
      <c r="O196" s="3"/>
      <c r="P196" s="3"/>
      <c r="U196" s="3"/>
      <c r="V196" s="3"/>
      <c r="X196" s="3"/>
      <c r="Y196" s="3"/>
      <c r="AA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3:37" s="4" customFormat="1" x14ac:dyDescent="0.25">
      <c r="C197" s="3"/>
      <c r="D197" s="3"/>
      <c r="E197" s="3"/>
      <c r="F197" s="3"/>
      <c r="G197" s="3"/>
      <c r="H197" s="3"/>
      <c r="I197" s="3"/>
      <c r="K197" s="3"/>
      <c r="L197" s="3"/>
      <c r="M197" s="3"/>
      <c r="N197" s="3"/>
      <c r="O197" s="3"/>
      <c r="P197" s="3"/>
      <c r="U197" s="3"/>
      <c r="V197" s="3"/>
      <c r="X197" s="3"/>
      <c r="Y197" s="3"/>
      <c r="AA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3:37" s="4" customFormat="1" x14ac:dyDescent="0.25">
      <c r="C198" s="3"/>
      <c r="D198" s="3"/>
      <c r="E198" s="3"/>
      <c r="F198" s="3"/>
      <c r="G198" s="3"/>
      <c r="H198" s="3"/>
      <c r="I198" s="3"/>
      <c r="K198" s="3"/>
      <c r="L198" s="3"/>
      <c r="M198" s="3"/>
      <c r="N198" s="3"/>
      <c r="O198" s="3"/>
      <c r="P198" s="3"/>
      <c r="U198" s="3"/>
      <c r="V198" s="3"/>
      <c r="X198" s="3"/>
      <c r="Y198" s="3"/>
      <c r="AA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3:37" s="4" customFormat="1" x14ac:dyDescent="0.25">
      <c r="C199" s="3"/>
      <c r="D199" s="3"/>
      <c r="E199" s="3"/>
      <c r="F199" s="3"/>
      <c r="G199" s="3"/>
      <c r="H199" s="3"/>
      <c r="I199" s="3"/>
      <c r="K199" s="3"/>
      <c r="L199" s="3"/>
      <c r="M199" s="3"/>
      <c r="N199" s="3"/>
      <c r="O199" s="3"/>
      <c r="P199" s="3"/>
      <c r="U199" s="3"/>
      <c r="V199" s="3"/>
      <c r="X199" s="3"/>
      <c r="Y199" s="3"/>
      <c r="AA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3:37" s="4" customFormat="1" x14ac:dyDescent="0.25">
      <c r="C200" s="3"/>
      <c r="D200" s="3"/>
      <c r="E200" s="3"/>
      <c r="F200" s="3"/>
      <c r="G200" s="3"/>
      <c r="H200" s="3"/>
      <c r="I200" s="3"/>
      <c r="K200" s="3"/>
      <c r="L200" s="3"/>
      <c r="M200" s="3"/>
      <c r="N200" s="3"/>
      <c r="O200" s="3"/>
      <c r="P200" s="3"/>
      <c r="U200" s="3"/>
      <c r="V200" s="3"/>
      <c r="X200" s="3"/>
      <c r="Y200" s="3"/>
      <c r="AA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3:37" s="4" customFormat="1" x14ac:dyDescent="0.25">
      <c r="C201" s="3"/>
      <c r="D201" s="3"/>
      <c r="E201" s="3"/>
      <c r="F201" s="3"/>
      <c r="G201" s="3"/>
      <c r="H201" s="3"/>
      <c r="I201" s="3"/>
      <c r="K201" s="3"/>
      <c r="L201" s="3"/>
      <c r="M201" s="3"/>
      <c r="N201" s="3"/>
      <c r="O201" s="3"/>
      <c r="P201" s="3"/>
      <c r="U201" s="3"/>
      <c r="V201" s="3"/>
      <c r="X201" s="3"/>
      <c r="Y201" s="3"/>
      <c r="AA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3:37" s="4" customFormat="1" x14ac:dyDescent="0.25">
      <c r="C202" s="3"/>
      <c r="D202" s="3"/>
      <c r="E202" s="3"/>
      <c r="F202" s="3"/>
      <c r="G202" s="3"/>
      <c r="H202" s="3"/>
      <c r="I202" s="3"/>
      <c r="K202" s="3"/>
      <c r="L202" s="3"/>
      <c r="M202" s="3"/>
      <c r="N202" s="3"/>
      <c r="O202" s="3"/>
      <c r="P202" s="3"/>
      <c r="U202" s="3"/>
      <c r="V202" s="3"/>
      <c r="X202" s="3"/>
      <c r="Y202" s="3"/>
      <c r="AA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3:37" s="4" customFormat="1" x14ac:dyDescent="0.25">
      <c r="C203" s="3"/>
      <c r="D203" s="3"/>
      <c r="E203" s="3"/>
      <c r="F203" s="3"/>
      <c r="G203" s="3"/>
      <c r="H203" s="3"/>
      <c r="I203" s="3"/>
      <c r="K203" s="3"/>
      <c r="L203" s="3"/>
      <c r="M203" s="3"/>
      <c r="N203" s="3"/>
      <c r="O203" s="3"/>
      <c r="P203" s="3"/>
      <c r="U203" s="3"/>
      <c r="V203" s="3"/>
      <c r="X203" s="3"/>
      <c r="Y203" s="3"/>
      <c r="AA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3:37" s="4" customFormat="1" x14ac:dyDescent="0.25">
      <c r="C204" s="3"/>
      <c r="D204" s="3"/>
      <c r="E204" s="3"/>
      <c r="F204" s="3"/>
      <c r="G204" s="3"/>
      <c r="H204" s="3"/>
      <c r="I204" s="3"/>
      <c r="K204" s="3"/>
      <c r="L204" s="3"/>
      <c r="M204" s="3"/>
      <c r="N204" s="3"/>
      <c r="O204" s="3"/>
      <c r="P204" s="3"/>
      <c r="U204" s="3"/>
      <c r="V204" s="3"/>
      <c r="X204" s="3"/>
      <c r="Y204" s="3"/>
      <c r="AA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3:37" s="4" customFormat="1" x14ac:dyDescent="0.25">
      <c r="C205" s="3"/>
      <c r="D205" s="3"/>
      <c r="E205" s="3"/>
      <c r="F205" s="3"/>
      <c r="G205" s="3"/>
      <c r="H205" s="3"/>
      <c r="I205" s="3"/>
      <c r="K205" s="3"/>
      <c r="L205" s="3"/>
      <c r="M205" s="3"/>
      <c r="N205" s="3"/>
      <c r="O205" s="3"/>
      <c r="P205" s="3"/>
      <c r="U205" s="3"/>
      <c r="V205" s="3"/>
      <c r="X205" s="3"/>
      <c r="Y205" s="3"/>
      <c r="AA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3:37" s="4" customFormat="1" x14ac:dyDescent="0.25">
      <c r="C206" s="3"/>
      <c r="D206" s="3"/>
      <c r="E206" s="3"/>
      <c r="F206" s="3"/>
      <c r="G206" s="3"/>
      <c r="H206" s="3"/>
      <c r="I206" s="3"/>
      <c r="K206" s="3"/>
      <c r="L206" s="3"/>
      <c r="M206" s="3"/>
      <c r="N206" s="3"/>
      <c r="O206" s="3"/>
      <c r="P206" s="3"/>
      <c r="U206" s="3"/>
      <c r="V206" s="3"/>
      <c r="X206" s="3"/>
      <c r="Y206" s="3"/>
      <c r="AA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3:37" s="4" customFormat="1" x14ac:dyDescent="0.25">
      <c r="C207" s="3"/>
      <c r="D207" s="3"/>
      <c r="E207" s="3"/>
      <c r="F207" s="3"/>
      <c r="G207" s="3"/>
      <c r="H207" s="3"/>
      <c r="I207" s="3"/>
      <c r="K207" s="3"/>
      <c r="L207" s="3"/>
      <c r="M207" s="3"/>
      <c r="N207" s="3"/>
      <c r="O207" s="3"/>
      <c r="P207" s="3"/>
      <c r="U207" s="3"/>
      <c r="V207" s="3"/>
      <c r="X207" s="3"/>
      <c r="Y207" s="3"/>
      <c r="AA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3:37" s="4" customFormat="1" x14ac:dyDescent="0.25">
      <c r="C208" s="3"/>
      <c r="D208" s="3"/>
      <c r="E208" s="3"/>
      <c r="F208" s="3"/>
      <c r="G208" s="3"/>
      <c r="H208" s="3"/>
      <c r="I208" s="3"/>
      <c r="K208" s="3"/>
      <c r="L208" s="3"/>
      <c r="M208" s="3"/>
      <c r="N208" s="3"/>
      <c r="O208" s="3"/>
      <c r="P208" s="3"/>
      <c r="U208" s="3"/>
      <c r="V208" s="3"/>
      <c r="X208" s="3"/>
      <c r="Y208" s="3"/>
      <c r="AA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3:37" s="4" customFormat="1" x14ac:dyDescent="0.25">
      <c r="C209" s="3"/>
      <c r="D209" s="3"/>
      <c r="E209" s="3"/>
      <c r="F209" s="3"/>
      <c r="G209" s="3"/>
      <c r="H209" s="3"/>
      <c r="I209" s="3"/>
      <c r="K209" s="3"/>
      <c r="L209" s="3"/>
      <c r="M209" s="3"/>
      <c r="N209" s="3"/>
      <c r="O209" s="3"/>
      <c r="P209" s="3"/>
      <c r="U209" s="3"/>
      <c r="V209" s="3"/>
      <c r="X209" s="3"/>
      <c r="Y209" s="3"/>
      <c r="AA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3:37" s="4" customFormat="1" x14ac:dyDescent="0.25">
      <c r="C210" s="3"/>
      <c r="D210" s="3"/>
      <c r="E210" s="3"/>
      <c r="F210" s="3"/>
      <c r="G210" s="3"/>
      <c r="H210" s="3"/>
      <c r="I210" s="3"/>
      <c r="K210" s="3"/>
      <c r="L210" s="3"/>
      <c r="M210" s="3"/>
      <c r="N210" s="3"/>
      <c r="O210" s="3"/>
      <c r="P210" s="3"/>
      <c r="U210" s="3"/>
      <c r="V210" s="3"/>
      <c r="X210" s="3"/>
      <c r="Y210" s="3"/>
      <c r="AA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3:37" s="4" customFormat="1" x14ac:dyDescent="0.25">
      <c r="C211" s="3"/>
      <c r="D211" s="3"/>
      <c r="E211" s="3"/>
      <c r="F211" s="3"/>
      <c r="G211" s="3"/>
      <c r="H211" s="3"/>
      <c r="I211" s="3"/>
      <c r="K211" s="3"/>
      <c r="L211" s="3"/>
      <c r="M211" s="3"/>
      <c r="N211" s="3"/>
      <c r="O211" s="3"/>
      <c r="P211" s="3"/>
      <c r="U211" s="3"/>
      <c r="V211" s="3"/>
      <c r="X211" s="3"/>
      <c r="Y211" s="3"/>
      <c r="AA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3:37" s="4" customFormat="1" x14ac:dyDescent="0.25">
      <c r="C212" s="3"/>
      <c r="D212" s="3"/>
      <c r="E212" s="3"/>
      <c r="F212" s="3"/>
      <c r="G212" s="3"/>
      <c r="H212" s="3"/>
      <c r="I212" s="3"/>
      <c r="K212" s="3"/>
      <c r="L212" s="3"/>
      <c r="M212" s="3"/>
      <c r="N212" s="3"/>
      <c r="O212" s="3"/>
      <c r="P212" s="3"/>
      <c r="U212" s="3"/>
      <c r="V212" s="3"/>
      <c r="X212" s="3"/>
      <c r="Y212" s="3"/>
      <c r="AA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3:37" s="4" customFormat="1" x14ac:dyDescent="0.25">
      <c r="C213" s="3"/>
      <c r="D213" s="3"/>
      <c r="E213" s="3"/>
      <c r="F213" s="3"/>
      <c r="G213" s="3"/>
      <c r="H213" s="3"/>
      <c r="I213" s="3"/>
      <c r="K213" s="3"/>
      <c r="L213" s="3"/>
      <c r="M213" s="3"/>
      <c r="N213" s="3"/>
      <c r="O213" s="3"/>
      <c r="P213" s="3"/>
      <c r="U213" s="3"/>
      <c r="V213" s="3"/>
      <c r="X213" s="3"/>
      <c r="Y213" s="3"/>
      <c r="AA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3:37" s="4" customFormat="1" x14ac:dyDescent="0.25">
      <c r="C214" s="3"/>
      <c r="D214" s="3"/>
      <c r="E214" s="3"/>
      <c r="F214" s="3"/>
      <c r="G214" s="3"/>
      <c r="H214" s="3"/>
      <c r="I214" s="3"/>
      <c r="K214" s="3"/>
      <c r="L214" s="3"/>
      <c r="M214" s="3"/>
      <c r="N214" s="3"/>
      <c r="O214" s="3"/>
      <c r="P214" s="3"/>
      <c r="U214" s="3"/>
      <c r="V214" s="3"/>
      <c r="X214" s="3"/>
      <c r="Y214" s="3"/>
      <c r="AA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3:37" s="4" customFormat="1" x14ac:dyDescent="0.25">
      <c r="C215" s="3"/>
      <c r="D215" s="3"/>
      <c r="E215" s="3"/>
      <c r="F215" s="3"/>
      <c r="G215" s="3"/>
      <c r="H215" s="3"/>
      <c r="I215" s="3"/>
      <c r="K215" s="3"/>
      <c r="L215" s="3"/>
      <c r="M215" s="3"/>
      <c r="N215" s="3"/>
      <c r="O215" s="3"/>
      <c r="P215" s="3"/>
      <c r="U215" s="3"/>
      <c r="V215" s="3"/>
      <c r="X215" s="3"/>
      <c r="Y215" s="3"/>
      <c r="AA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3:37" s="4" customFormat="1" x14ac:dyDescent="0.25">
      <c r="C216" s="3"/>
      <c r="D216" s="3"/>
      <c r="E216" s="3"/>
      <c r="F216" s="3"/>
      <c r="G216" s="3"/>
      <c r="H216" s="3"/>
      <c r="I216" s="3"/>
      <c r="K216" s="3"/>
      <c r="L216" s="3"/>
      <c r="M216" s="3"/>
      <c r="N216" s="3"/>
      <c r="O216" s="3"/>
      <c r="P216" s="3"/>
      <c r="U216" s="3"/>
      <c r="V216" s="3"/>
      <c r="X216" s="3"/>
      <c r="Y216" s="3"/>
      <c r="AA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3:37" s="4" customFormat="1" x14ac:dyDescent="0.25">
      <c r="C217" s="3"/>
      <c r="D217" s="3"/>
      <c r="E217" s="3"/>
      <c r="F217" s="3"/>
      <c r="G217" s="3"/>
      <c r="H217" s="3"/>
      <c r="I217" s="3"/>
      <c r="K217" s="3"/>
      <c r="L217" s="3"/>
      <c r="M217" s="3"/>
      <c r="N217" s="3"/>
      <c r="O217" s="3"/>
      <c r="P217" s="3"/>
      <c r="U217" s="3"/>
      <c r="V217" s="3"/>
      <c r="X217" s="3"/>
      <c r="Y217" s="3"/>
      <c r="AA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3:37" s="4" customFormat="1" x14ac:dyDescent="0.25">
      <c r="C218" s="3"/>
      <c r="D218" s="3"/>
      <c r="E218" s="3"/>
      <c r="F218" s="3"/>
      <c r="G218" s="3"/>
      <c r="H218" s="3"/>
      <c r="I218" s="3"/>
      <c r="K218" s="3"/>
      <c r="L218" s="3"/>
      <c r="M218" s="3"/>
      <c r="N218" s="3"/>
      <c r="O218" s="3"/>
      <c r="P218" s="3"/>
      <c r="U218" s="3"/>
      <c r="V218" s="3"/>
      <c r="X218" s="3"/>
      <c r="Y218" s="3"/>
      <c r="AA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3:37" s="4" customFormat="1" x14ac:dyDescent="0.25">
      <c r="C219" s="3"/>
      <c r="D219" s="3"/>
      <c r="E219" s="3"/>
      <c r="F219" s="3"/>
      <c r="G219" s="3"/>
      <c r="H219" s="3"/>
      <c r="I219" s="3"/>
      <c r="K219" s="3"/>
      <c r="L219" s="3"/>
      <c r="M219" s="3"/>
      <c r="N219" s="3"/>
      <c r="O219" s="3"/>
      <c r="P219" s="3"/>
      <c r="U219" s="3"/>
      <c r="V219" s="3"/>
      <c r="X219" s="3"/>
      <c r="Y219" s="3"/>
      <c r="AA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3:37" s="4" customFormat="1" x14ac:dyDescent="0.25">
      <c r="C220" s="3"/>
      <c r="D220" s="3"/>
      <c r="E220" s="3"/>
      <c r="F220" s="3"/>
      <c r="G220" s="3"/>
      <c r="H220" s="3"/>
      <c r="I220" s="3"/>
      <c r="K220" s="3"/>
      <c r="L220" s="3"/>
      <c r="M220" s="3"/>
      <c r="N220" s="3"/>
      <c r="O220" s="3"/>
      <c r="P220" s="3"/>
      <c r="U220" s="3"/>
      <c r="V220" s="3"/>
      <c r="X220" s="3"/>
      <c r="Y220" s="3"/>
      <c r="AA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3:37" s="4" customFormat="1" x14ac:dyDescent="0.25">
      <c r="C221" s="3"/>
      <c r="D221" s="3"/>
      <c r="E221" s="3"/>
      <c r="F221" s="3"/>
      <c r="G221" s="3"/>
      <c r="H221" s="3"/>
      <c r="I221" s="3"/>
      <c r="K221" s="3"/>
      <c r="L221" s="3"/>
      <c r="M221" s="3"/>
      <c r="N221" s="3"/>
      <c r="O221" s="3"/>
      <c r="P221" s="3"/>
      <c r="U221" s="3"/>
      <c r="V221" s="3"/>
      <c r="X221" s="3"/>
      <c r="Y221" s="3"/>
      <c r="AA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3:37" s="4" customFormat="1" x14ac:dyDescent="0.25">
      <c r="C222" s="3"/>
      <c r="D222" s="3"/>
      <c r="E222" s="3"/>
      <c r="F222" s="3"/>
      <c r="G222" s="3"/>
      <c r="H222" s="3"/>
      <c r="I222" s="3"/>
      <c r="K222" s="3"/>
      <c r="L222" s="3"/>
      <c r="M222" s="3"/>
      <c r="N222" s="3"/>
      <c r="O222" s="3"/>
      <c r="P222" s="3"/>
      <c r="U222" s="3"/>
      <c r="V222" s="3"/>
      <c r="X222" s="3"/>
      <c r="Y222" s="3"/>
      <c r="AA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3:37" s="4" customFormat="1" x14ac:dyDescent="0.25">
      <c r="C223" s="3"/>
      <c r="D223" s="3"/>
      <c r="E223" s="3"/>
      <c r="F223" s="3"/>
      <c r="G223" s="3"/>
      <c r="H223" s="3"/>
      <c r="I223" s="3"/>
      <c r="K223" s="3"/>
      <c r="L223" s="3"/>
      <c r="M223" s="3"/>
      <c r="N223" s="3"/>
      <c r="O223" s="3"/>
      <c r="P223" s="3"/>
      <c r="U223" s="3"/>
      <c r="V223" s="3"/>
      <c r="X223" s="3"/>
      <c r="Y223" s="3"/>
      <c r="AA223" s="3"/>
      <c r="AC223" s="3"/>
      <c r="AD223" s="3"/>
      <c r="AE223" s="3"/>
      <c r="AF223" s="3"/>
      <c r="AG223" s="3"/>
      <c r="AH223" s="3"/>
      <c r="AI223" s="3"/>
      <c r="AJ223" s="3"/>
      <c r="AK22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FCCB-8C2A-49D3-AAE4-1FC1E2013378}">
  <sheetPr codeName="Sheet6"/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Inputs</vt:lpstr>
      <vt:lpstr>Table</vt:lpstr>
      <vt:lpstr>Table Reader</vt:lpstr>
      <vt:lpstr>Table Reader (2)</vt:lpstr>
      <vt:lpstr>STL Volume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2021-10-22T19:36:16Z</dcterms:modified>
</cp:coreProperties>
</file>